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firstSheet="62" activeTab="65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10.20" sheetId="6" r:id="rId6"/>
    <sheet name="IFR 10.30" sheetId="7" r:id="rId7"/>
    <sheet name="IFR 20.10 to .20" sheetId="8" r:id="rId8"/>
    <sheet name="IFR 20.30 and .40" sheetId="9" r:id="rId9"/>
    <sheet name="IFR 20.50" sheetId="10" r:id="rId10"/>
    <sheet name="IFR 20.60" sheetId="11" r:id="rId11"/>
    <sheet name="IFR 20.70" sheetId="12" r:id="rId12"/>
    <sheet name="IFR 20.80" sheetId="13" r:id="rId13"/>
    <sheet name="IFR 20.90" sheetId="14" r:id="rId14"/>
    <sheet name="IFR 30.10" sheetId="15" r:id="rId15"/>
    <sheet name="IFR 30.20" sheetId="16" r:id="rId16"/>
    <sheet name="IFR 30.21" sheetId="17" r:id="rId17"/>
    <sheet name="IFR 30.30" sheetId="18" r:id="rId18"/>
    <sheet name="IFR 30.40" sheetId="19" r:id="rId19"/>
    <sheet name="IFR 30.50" sheetId="20" r:id="rId20"/>
    <sheet name="IFR 30.60" sheetId="21" r:id="rId21"/>
    <sheet name="IFR 30.61" sheetId="22" r:id="rId22"/>
    <sheet name="IFR 30.70" sheetId="23" r:id="rId23"/>
    <sheet name="IFR 30.80" sheetId="24" r:id="rId24"/>
    <sheet name="IFR 40.10" sheetId="25" r:id="rId25"/>
    <sheet name="IFR 40.20" sheetId="26" r:id="rId26"/>
    <sheet name="IFR 40.30 and .40" sheetId="27" r:id="rId27"/>
    <sheet name="IFR 40.50" sheetId="28" r:id="rId28"/>
    <sheet name="IFR 40.60" sheetId="29" r:id="rId29"/>
    <sheet name="IFR 50.10" sheetId="30" r:id="rId30"/>
    <sheet name="IFR 55.10" sheetId="31" r:id="rId31"/>
    <sheet name="IFR 60.10" sheetId="32" r:id="rId32"/>
    <sheet name="IFR 60.20" sheetId="33" r:id="rId33"/>
    <sheet name="IFR 60.30" sheetId="34" r:id="rId34"/>
    <sheet name="IFR 60.40" sheetId="35" r:id="rId35"/>
    <sheet name="IFR 70.20" sheetId="36" r:id="rId36"/>
    <sheet name="IFR 70.20 (RE)" sheetId="37" r:id="rId37"/>
    <sheet name="IFR 70.30" sheetId="38" r:id="rId38"/>
    <sheet name="IFR 70.30(RE)" sheetId="39" r:id="rId39"/>
    <sheet name="IFR 70.40" sheetId="40" r:id="rId40"/>
    <sheet name="IFR 70.50" sheetId="41" r:id="rId41"/>
    <sheet name="IFR 70.60" sheetId="42" r:id="rId42"/>
    <sheet name="IFR 70.60(RE)" sheetId="43" r:id="rId43"/>
    <sheet name="IFR 70.61" sheetId="44" r:id="rId44"/>
    <sheet name="IFR 70.61(RE)" sheetId="45" r:id="rId45"/>
    <sheet name="IFR 75.10" sheetId="46" r:id="rId46"/>
    <sheet name="IFR 75.20" sheetId="47" r:id="rId47"/>
    <sheet name="IFR 75.30" sheetId="48" r:id="rId48"/>
    <sheet name="IFR 75.40" sheetId="49" r:id="rId49"/>
    <sheet name="IFR 75.50" sheetId="50" r:id="rId50"/>
    <sheet name="IFR 75.60" sheetId="51" r:id="rId51"/>
    <sheet name="IFR 75.70" sheetId="52" r:id="rId52"/>
    <sheet name="IFR 80.10" sheetId="53" r:id="rId53"/>
    <sheet name="IFR 80.20" sheetId="54" r:id="rId54"/>
    <sheet name="IFR 80.30" sheetId="55" r:id="rId55"/>
    <sheet name="IFR 80.40" sheetId="56" r:id="rId56"/>
    <sheet name="IFR 80.50" sheetId="57" r:id="rId57"/>
    <sheet name="IFR 80.60" sheetId="58" r:id="rId58"/>
    <sheet name="IFR 90.10" sheetId="59" r:id="rId59"/>
    <sheet name="IFR 90.20" sheetId="60" r:id="rId60"/>
    <sheet name="IFR 95.10" sheetId="61" r:id="rId61"/>
    <sheet name="IFR 95.20" sheetId="62" r:id="rId62"/>
    <sheet name="IFR100.10 and .20" sheetId="63" r:id="rId63"/>
    <sheet name="IFR 100.30" sheetId="64" r:id="rId64"/>
    <sheet name="IFR 100.40" sheetId="65" r:id="rId65"/>
    <sheet name="IFR 100.50" sheetId="66" r:id="rId66"/>
  </sheets>
  <definedNames>
    <definedName name="_xlnm.Print_Area" localSheetId="0">'Cover '!$A$1:$J$52</definedName>
    <definedName name="_xlnm.Print_Area" localSheetId="3">'Guidance'!$A$1:$K$55</definedName>
    <definedName name="_xlnm.Print_Area" localSheetId="63">'IFR 100.30'!$A$1:$Q$29</definedName>
    <definedName name="_xlnm.Print_Area" localSheetId="23">'IFR 30.80'!$A$1:$P$38</definedName>
    <definedName name="_xlnm.Print_Area" localSheetId="24">'IFR 40.10'!$A$1:$J$43</definedName>
    <definedName name="_xlnm.Print_Area" localSheetId="26">'IFR 40.30 and .40'!$A$1:$J$84</definedName>
    <definedName name="_xlnm.Print_Area" localSheetId="32">'IFR 60.20'!$A$1:$I$65</definedName>
    <definedName name="_xlnm.Print_Area" localSheetId="62">'IFR100.10 and .20'!$A$2:$H$137</definedName>
    <definedName name="_xlnm.Print_Area" localSheetId="2">'Index'!$A$1:$E$117</definedName>
    <definedName name="_xlnm.Print_Area" localSheetId="1">'Table of Contents'!$A$1:$H$126</definedName>
    <definedName name="sr1page1" localSheetId="62">'IFR100.10 and .20'!$A$83:$H$110</definedName>
    <definedName name="sr1page1">#REF!</definedName>
    <definedName name="sr1page2" localSheetId="62">'IFR100.10 and .20'!$A$14:$H$50</definedName>
    <definedName name="sr1page2">#REF!</definedName>
    <definedName name="sr2">'IFR 100.30'!$A$14:$Q$30</definedName>
    <definedName name="sr3memo">#REF!</definedName>
    <definedName name="sr3page1">#REF!</definedName>
    <definedName name="sr3page2">#REF!</definedName>
    <definedName name="sr3page3">#REF!</definedName>
    <definedName name="sr4">#REF!</definedName>
    <definedName name="sr5">#REF!</definedName>
    <definedName name="sr6page1">#REF!</definedName>
    <definedName name="sr6page2">#REF!</definedName>
    <definedName name="sr6page3">#REF!</definedName>
    <definedName name="Z_0018DE7A_2A12_41D9_A6DC_D5782C59656B_.wvu.Cols" localSheetId="3" hidden="1">'Guidance'!$K:$K</definedName>
    <definedName name="Z_0018DE7A_2A12_41D9_A6DC_D5782C59656B_.wvu.Cols" localSheetId="23" hidden="1">'IFR 30.80'!#REF!</definedName>
    <definedName name="Z_0018DE7A_2A12_41D9_A6DC_D5782C59656B_.wvu.PrintArea" localSheetId="0" hidden="1">'Cover '!$A$1:$J$52</definedName>
    <definedName name="Z_0018DE7A_2A12_41D9_A6DC_D5782C59656B_.wvu.PrintArea" localSheetId="23" hidden="1">'IFR 30.80'!$A$1:$P$38</definedName>
    <definedName name="Z_0018DE7A_2A12_41D9_A6DC_D5782C59656B_.wvu.PrintArea" localSheetId="24" hidden="1">'IFR 40.10'!$A$1:$J$43</definedName>
    <definedName name="Z_0018DE7A_2A12_41D9_A6DC_D5782C59656B_.wvu.PrintArea" localSheetId="1" hidden="1">'Table of Contents'!$A$1:$H$126</definedName>
  </definedNames>
  <calcPr fullCalcOnLoad="1"/>
</workbook>
</file>

<file path=xl/sharedStrings.xml><?xml version="1.0" encoding="utf-8"?>
<sst xmlns="http://schemas.openxmlformats.org/spreadsheetml/2006/main" count="3136" uniqueCount="1608">
  <si>
    <t>Total reinsurance assets (Sum 61 to 64)</t>
  </si>
  <si>
    <t>Intermediaries (e.g. Brokers)</t>
  </si>
  <si>
    <t>Receivables arising out of reinsurance operations - Outward</t>
  </si>
  <si>
    <t>Receivables arising out of reinsurance operations - Inward</t>
  </si>
  <si>
    <t>Reconciliation to asset values determined in accordance with Volume 3 (Insurance) Rulebook</t>
  </si>
  <si>
    <t>Summary Financial Position (unconsolidated)</t>
  </si>
  <si>
    <t>Premium Deficiency</t>
  </si>
  <si>
    <t>60</t>
  </si>
  <si>
    <t>Linked long term assets</t>
  </si>
  <si>
    <t>80</t>
  </si>
  <si>
    <t>1</t>
  </si>
  <si>
    <t>AVGE</t>
  </si>
  <si>
    <t>Current year</t>
  </si>
  <si>
    <t>Current year -1</t>
  </si>
  <si>
    <t>Salvage and subrogation recoveries</t>
  </si>
  <si>
    <t>Corporate Body CA-4.2.33 ( c )</t>
  </si>
  <si>
    <t>Minimum Fund as per CA-2.1.5</t>
  </si>
  <si>
    <t>Traditional long term insurance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</si>
  <si>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</si>
  <si>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</si>
  <si>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</si>
  <si>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</si>
  <si>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</si>
  <si>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</si>
  <si>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Previous financial year</t>
  </si>
  <si>
    <t>Last Page of IFR  Form</t>
  </si>
  <si>
    <t>Other receivables</t>
  </si>
  <si>
    <t xml:space="preserve">BD </t>
  </si>
  <si>
    <t>US$</t>
  </si>
  <si>
    <t>Euro</t>
  </si>
  <si>
    <t>GBP</t>
  </si>
  <si>
    <t>Category of index link</t>
  </si>
  <si>
    <t>Investment liability</t>
  </si>
  <si>
    <t>the Bahrain Statutory Accounts</t>
  </si>
  <si>
    <t>Provision for adverse changes (calculated in accordance with Valuation of Assets and Liabilities Regulations )</t>
  </si>
  <si>
    <t>Bahrain contracts</t>
  </si>
  <si>
    <t>Non-Bahrain contracts</t>
  </si>
  <si>
    <t>Company Information</t>
  </si>
  <si>
    <t>Date of change:</t>
  </si>
  <si>
    <t>Company name</t>
  </si>
  <si>
    <t>Country of incorporation</t>
  </si>
  <si>
    <t>Address of registered head office</t>
  </si>
  <si>
    <t>Chairman</t>
  </si>
  <si>
    <t>Chief Executive</t>
  </si>
  <si>
    <t>Director</t>
  </si>
  <si>
    <t>Date appointed:</t>
  </si>
  <si>
    <t>Previous names</t>
  </si>
  <si>
    <t>Address</t>
  </si>
  <si>
    <t>Facsimile number:</t>
  </si>
  <si>
    <t>Telephone number: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</si>
  <si>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</si>
  <si>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</si>
  <si>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</si>
  <si>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</si>
  <si>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</si>
  <si>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</si>
  <si>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</si>
  <si>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</si>
  <si>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</si>
  <si>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</si>
  <si>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Long-term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</si>
  <si>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</si>
  <si>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</si>
  <si>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</si>
  <si>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</si>
  <si>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</si>
  <si>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 xml:space="preserve">Total reinsurance assets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</si>
  <si>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</si>
  <si>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</si>
  <si>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</si>
  <si>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</si>
  <si>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</si>
  <si>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Long-term business assets</t>
  </si>
  <si>
    <t>TOTAL ASSETS</t>
  </si>
  <si>
    <t>LIABILITIES</t>
  </si>
  <si>
    <t>Cumulative, other preference shares and subordinated loans</t>
  </si>
  <si>
    <t>Total creditors (Sum 31 to 51)</t>
  </si>
  <si>
    <t>Actuary's Certificate</t>
  </si>
  <si>
    <t>Less cumulative, other preference shares, subordinated loans included in capital resources</t>
  </si>
  <si>
    <t>Long term business liabilities</t>
  </si>
  <si>
    <t>TOTAL LIABILITIES</t>
  </si>
  <si>
    <t>Total Tier 1 Capital</t>
  </si>
  <si>
    <t xml:space="preserve">Total Eligible Tier 2 Capital </t>
  </si>
  <si>
    <t>As per audited financial statements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</si>
  <si>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</si>
  <si>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</si>
  <si>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</si>
  <si>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</si>
  <si>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</si>
  <si>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Total (11 to 14)</t>
  </si>
  <si>
    <t>Paid-up ordinary shares</t>
  </si>
  <si>
    <t>8</t>
  </si>
  <si>
    <t>9</t>
  </si>
  <si>
    <t>Total technical provisions (Sum 19 to 22)</t>
  </si>
  <si>
    <t>Total deductions from Capital</t>
  </si>
  <si>
    <t>Deduct: Reinsurance Recoveries</t>
  </si>
  <si>
    <t>CAPITAL RESOURCES</t>
  </si>
  <si>
    <t>TOTAL LIABILITIES AND CAPITAL RESOURCES</t>
  </si>
  <si>
    <t>Fire</t>
  </si>
  <si>
    <t>Damage to property</t>
  </si>
  <si>
    <t>Miscellaneous financial loss</t>
  </si>
  <si>
    <t>Engineering</t>
  </si>
  <si>
    <t>Class Risk Factor</t>
  </si>
  <si>
    <t>Gross Written Premium (Annualised)</t>
  </si>
  <si>
    <t>Months in financial year</t>
  </si>
  <si>
    <t xml:space="preserve">This financial year 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</si>
  <si>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</si>
  <si>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</si>
  <si>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</si>
  <si>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</si>
  <si>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</si>
  <si>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</si>
  <si>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Debt securities issued by, and loans to, subsidiaries</t>
  </si>
  <si>
    <t>Other, any other interest not reflected above. Details to be provided in a supplementary note.</t>
  </si>
  <si>
    <t>Traded derivative contracts - Supplemental Reporting</t>
  </si>
  <si>
    <t>Interest rate contracts</t>
  </si>
  <si>
    <t>Equity and index contracts</t>
  </si>
  <si>
    <t>Foreign currency contracts</t>
  </si>
  <si>
    <t>Credit derivatives</t>
  </si>
  <si>
    <t>Others</t>
  </si>
  <si>
    <t>Hedging Positions</t>
  </si>
  <si>
    <t>Non-hedging Positions</t>
  </si>
  <si>
    <t>Notional Amount</t>
  </si>
  <si>
    <t>Fair value</t>
  </si>
  <si>
    <t>Combined Total Exposure</t>
  </si>
  <si>
    <t>Total hedging positions</t>
  </si>
  <si>
    <t>Total non-hedging positions</t>
  </si>
  <si>
    <t>Months in reference period</t>
  </si>
  <si>
    <t>x</t>
  </si>
  <si>
    <t>Total Insurance receivables (Sum 71 to 75)</t>
  </si>
  <si>
    <t>Additional information required for C1 and C2 insurance firms (captive insurers)</t>
  </si>
  <si>
    <t>Probable</t>
  </si>
  <si>
    <t>Specific</t>
  </si>
  <si>
    <t>reins.</t>
  </si>
  <si>
    <t>Maximium</t>
  </si>
  <si>
    <t>Expected</t>
  </si>
  <si>
    <t>Typical</t>
  </si>
  <si>
    <t>Variability</t>
  </si>
  <si>
    <t>Origin</t>
  </si>
  <si>
    <t xml:space="preserve">Basis </t>
  </si>
  <si>
    <t>Ground</t>
  </si>
  <si>
    <t>less</t>
  </si>
  <si>
    <t xml:space="preserve">Net </t>
  </si>
  <si>
    <t>Non-</t>
  </si>
  <si>
    <t>net</t>
  </si>
  <si>
    <t>loss</t>
  </si>
  <si>
    <t>exposure</t>
  </si>
  <si>
    <t>aggregate</t>
  </si>
  <si>
    <t>of</t>
  </si>
  <si>
    <t>(CM/O)</t>
  </si>
  <si>
    <t xml:space="preserve"> up</t>
  </si>
  <si>
    <t>Fronted</t>
  </si>
  <si>
    <t>Premium</t>
  </si>
  <si>
    <t>comm-</t>
  </si>
  <si>
    <t>R/I</t>
  </si>
  <si>
    <t>Exposure</t>
  </si>
  <si>
    <t>Prop</t>
  </si>
  <si>
    <t xml:space="preserve"> losses</t>
  </si>
  <si>
    <t>ratio</t>
  </si>
  <si>
    <t>profile</t>
  </si>
  <si>
    <t>to single</t>
  </si>
  <si>
    <t>(**)</t>
  </si>
  <si>
    <t>deductible</t>
  </si>
  <si>
    <t>ission</t>
  </si>
  <si>
    <t>prem.</t>
  </si>
  <si>
    <t>(***)</t>
  </si>
  <si>
    <t xml:space="preserve">(*) </t>
  </si>
  <si>
    <t>Index 1.0</t>
  </si>
  <si>
    <t>Next Page is Index 1.1</t>
  </si>
  <si>
    <t>Index 1.1</t>
  </si>
  <si>
    <t>Total technical provisions for insurance business in Bahrain</t>
  </si>
  <si>
    <t>Mathematical reserves for insurance business in Bahrain</t>
  </si>
  <si>
    <t>Aged Analysis of receivables arising out of insurance operations</t>
  </si>
  <si>
    <t>Minimum fund (Instruction 7)</t>
  </si>
  <si>
    <t>All Figures in BD'000</t>
  </si>
  <si>
    <t>All Monetary Figures in BD'000</t>
  </si>
  <si>
    <t>Interim net income reviewed by the external auditors (excluding unrealised fair value gains)</t>
  </si>
  <si>
    <t>Tier 2 Capital - Lower Level (Subject to Amortisation CA-1.2.14)</t>
  </si>
  <si>
    <t>19</t>
  </si>
  <si>
    <t>Valuation asset differences</t>
  </si>
  <si>
    <t>Inadmissible assets by asset category</t>
  </si>
  <si>
    <t>Current year's losses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</si>
  <si>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</si>
  <si>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</si>
  <si>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</si>
  <si>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</si>
  <si>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(Lines 81+82) MUST = Line 75</t>
  </si>
  <si>
    <t>Withdrawal subject to a time restriction of three months or less</t>
  </si>
  <si>
    <t>Withdrawal subject to a time restriction of more than three months</t>
  </si>
  <si>
    <t>Claims outstanding (including IBNR)</t>
  </si>
  <si>
    <t>Provision for unearned premiums (see Instructions 2)</t>
  </si>
  <si>
    <t>Liabilities (General insurance business)</t>
  </si>
  <si>
    <t>12. Return on Capital</t>
  </si>
  <si>
    <t>11. Return on  Capital</t>
  </si>
  <si>
    <t xml:space="preserve">ADD (from IFR 80.1) </t>
  </si>
  <si>
    <t xml:space="preserve">Transferred to Retained Earnings (or Head Office Account) for the financial year </t>
  </si>
  <si>
    <t>Amounts included in line 59 attributable to liabilities in respect of linked benefits</t>
  </si>
  <si>
    <t>Index</t>
  </si>
  <si>
    <t>Required margin of solvency for long term business</t>
  </si>
  <si>
    <t>Share premium reserve</t>
  </si>
  <si>
    <t>All Figures in '000</t>
  </si>
  <si>
    <t>CBB valuation /admissibility rule adjustments</t>
  </si>
  <si>
    <t xml:space="preserve">                October 2006</t>
  </si>
  <si>
    <t>Damage to property  ................................................................</t>
  </si>
  <si>
    <t xml:space="preserve">Miscellaneous financial loss  .................................................................................... </t>
  </si>
  <si>
    <t>If yes, IFR 60.10 should be completed accordingly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</si>
  <si>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</si>
  <si>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</si>
  <si>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</si>
  <si>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</si>
  <si>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</si>
  <si>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</si>
  <si>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</si>
  <si>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</si>
  <si>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Bahrain Operations Only</t>
  </si>
  <si>
    <t>Number of employees</t>
  </si>
  <si>
    <t>Managerial*</t>
  </si>
  <si>
    <t xml:space="preserve">  Bahraini</t>
  </si>
  <si>
    <t xml:space="preserve">     Male</t>
  </si>
  <si>
    <t xml:space="preserve">     Female</t>
  </si>
  <si>
    <t xml:space="preserve">  Non-Bahraini</t>
  </si>
  <si>
    <t xml:space="preserve">  Total</t>
  </si>
  <si>
    <t>Operations outside Bahrain</t>
  </si>
  <si>
    <t>License Type</t>
  </si>
  <si>
    <t>Section IFR 100.40</t>
  </si>
  <si>
    <t xml:space="preserve">                    (Next Page is IFR 100.40</t>
  </si>
  <si>
    <t>Country of Issuer</t>
  </si>
  <si>
    <t>Code</t>
  </si>
  <si>
    <t>Market Value of Securities at year end</t>
  </si>
  <si>
    <t>Check Sum</t>
  </si>
  <si>
    <t>Equities</t>
  </si>
  <si>
    <t>Long-Term Debt</t>
  </si>
  <si>
    <t>Short-Term Debt</t>
  </si>
  <si>
    <t>Australia</t>
  </si>
  <si>
    <t>AU</t>
  </si>
  <si>
    <t>Austria</t>
  </si>
  <si>
    <t>AT</t>
  </si>
  <si>
    <t>Belgium</t>
  </si>
  <si>
    <t>BE</t>
  </si>
  <si>
    <t>Canada</t>
  </si>
  <si>
    <t>CA</t>
  </si>
  <si>
    <t>France</t>
  </si>
  <si>
    <t>FR</t>
  </si>
  <si>
    <t>Germany</t>
  </si>
  <si>
    <t>DE</t>
  </si>
  <si>
    <t>Hong Kong</t>
  </si>
  <si>
    <t>HK</t>
  </si>
  <si>
    <t>Japan</t>
  </si>
  <si>
    <t>JP</t>
  </si>
  <si>
    <t>Korea, Republic of (South)</t>
  </si>
  <si>
    <t>KR</t>
  </si>
  <si>
    <t>Netherlands</t>
  </si>
  <si>
    <t>NL</t>
  </si>
  <si>
    <t>Netherlands Antilles</t>
  </si>
  <si>
    <t>AN</t>
  </si>
  <si>
    <t>Sweden</t>
  </si>
  <si>
    <t>SE</t>
  </si>
  <si>
    <t>Switzerland</t>
  </si>
  <si>
    <t>CH</t>
  </si>
  <si>
    <t>United Kingdom</t>
  </si>
  <si>
    <t>GB</t>
  </si>
  <si>
    <t>United States</t>
  </si>
  <si>
    <t>US</t>
  </si>
  <si>
    <t>International Organizations</t>
  </si>
  <si>
    <t>XX</t>
  </si>
  <si>
    <t>Other (if more than 5% of total please specify)</t>
  </si>
  <si>
    <t>Bermuda</t>
  </si>
  <si>
    <t>Cayman Islands</t>
  </si>
  <si>
    <t>Saudi Arabia</t>
  </si>
  <si>
    <t>Ireland</t>
  </si>
  <si>
    <t>Kuwait</t>
  </si>
  <si>
    <t>Malaysia</t>
  </si>
  <si>
    <t>Qatar</t>
  </si>
  <si>
    <t>Oman</t>
  </si>
  <si>
    <t>UAE</t>
  </si>
  <si>
    <t xml:space="preserve">Others </t>
  </si>
  <si>
    <t>Check Sums</t>
  </si>
  <si>
    <t xml:space="preserve"> managed by Local Banks *</t>
  </si>
  <si>
    <t>Memo:</t>
  </si>
  <si>
    <t>(BD000s)</t>
  </si>
  <si>
    <t>Banks</t>
  </si>
  <si>
    <t>1) Ahli United Bank</t>
  </si>
  <si>
    <t>2) Bank of Bahrain and Kuwait</t>
  </si>
  <si>
    <t>3) Gulf Finance House</t>
  </si>
  <si>
    <t xml:space="preserve">4)  </t>
  </si>
  <si>
    <t xml:space="preserve">5) </t>
  </si>
  <si>
    <t>Check sum</t>
  </si>
  <si>
    <t>Total Vs. banks</t>
  </si>
  <si>
    <t>Section IFR 100.50</t>
  </si>
  <si>
    <t xml:space="preserve">                    (Next Page is IFR 100.50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</si>
  <si>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</si>
  <si>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</si>
  <si>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</si>
  <si>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</si>
  <si>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</si>
  <si>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</si>
  <si>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>10.20</t>
  </si>
  <si>
    <t>10.30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</si>
  <si>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</si>
  <si>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</si>
  <si>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</si>
  <si>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</si>
  <si>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10.20)</t>
  </si>
  <si>
    <t>Section IFR 10.20</t>
  </si>
  <si>
    <t xml:space="preserve">                    (Next Page is IFR 10.30)</t>
  </si>
  <si>
    <t>Section IFR 10.30</t>
  </si>
  <si>
    <t xml:space="preserve">                    (Next Page is IFR 20.10)</t>
  </si>
  <si>
    <t>P.O.Box</t>
  </si>
  <si>
    <t>Section IFR 20.10</t>
  </si>
  <si>
    <t xml:space="preserve">                              (Next Page is IFR 20.11)</t>
  </si>
  <si>
    <t>Section IFR 20.11</t>
  </si>
  <si>
    <r>
      <t xml:space="preserve">Name of </t>
    </r>
    <r>
      <rPr>
        <b/>
        <sz val="12"/>
        <rFont val="Arial"/>
        <family val="2"/>
      </rPr>
      <t>Chief Executive/General Manager</t>
    </r>
  </si>
  <si>
    <t xml:space="preserve">                    (Next Page is IFR 20.12)</t>
  </si>
  <si>
    <t>Section IFR 20.12</t>
  </si>
  <si>
    <t xml:space="preserve">                    (Next Page is IFR 20.13)</t>
  </si>
  <si>
    <t>Section IFR 20.13</t>
  </si>
  <si>
    <t xml:space="preserve">                    (Next Page is IFR 20.20)</t>
  </si>
  <si>
    <t xml:space="preserve">                    (Next Page is IFR 20.30)</t>
  </si>
  <si>
    <t>Section IFR 20.20</t>
  </si>
  <si>
    <t>Corporate organisation Chart</t>
  </si>
  <si>
    <t>Section IFR 20.30</t>
  </si>
  <si>
    <t xml:space="preserve">                              (Next Page is IFR 20.40)</t>
  </si>
  <si>
    <t>Section IFR 20.40</t>
  </si>
  <si>
    <t xml:space="preserve">                              (Next Page is IFR 20.50)</t>
  </si>
  <si>
    <t>Section IFR 20.50</t>
  </si>
  <si>
    <t xml:space="preserve">                    (Next Page is IFR 20.60)</t>
  </si>
  <si>
    <t xml:space="preserve">                    (Next Page is IFR 20.70)</t>
  </si>
  <si>
    <t>Section IFR 20.60</t>
  </si>
  <si>
    <t>General insurance business</t>
  </si>
  <si>
    <t>Total General insurance business assets</t>
  </si>
  <si>
    <t>Total General insurance business liabilities</t>
  </si>
  <si>
    <t>TOTAL CAPITAL RESOURCES (Line 70+71-72)</t>
  </si>
  <si>
    <t>IFR 20.70</t>
  </si>
  <si>
    <t>IFR 40.10</t>
  </si>
  <si>
    <t>IFR 40.20</t>
  </si>
  <si>
    <t>IFR 40.30</t>
  </si>
  <si>
    <t>IFR 40.40</t>
  </si>
  <si>
    <t>IFR 50.10</t>
  </si>
  <si>
    <t>IFR 60.30</t>
  </si>
  <si>
    <t>IFR 60.40</t>
  </si>
  <si>
    <t>IFR 30.20</t>
  </si>
  <si>
    <t>IFR 30.21</t>
  </si>
  <si>
    <r>
      <t xml:space="preserve">Net Premiums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</si>
  <si>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 xml:space="preserve">Net Premiums Earned </t>
    </r>
    <r>
      <rPr>
        <sz val="11"/>
        <rFont val="Arial"/>
        <family val="2"/>
      </rPr>
      <t xml:space="preserve"> .....................................................................................................................</t>
    </r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</si>
  <si>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</si>
  <si>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Underwriting Income (Loss)  .......................................................................................................</t>
  </si>
  <si>
    <r>
      <t>Net Income (Loss) before Income Taxes and Extraordinary Items</t>
    </r>
    <r>
      <rPr>
        <sz val="11"/>
        <rFont val="Arial"/>
        <family val="2"/>
      </rPr>
      <t xml:space="preserve"> .............................................................</t>
    </r>
  </si>
  <si>
    <t>III.</t>
  </si>
  <si>
    <t>Shareholders</t>
  </si>
  <si>
    <t xml:space="preserve">Net Income (loss) for the financial year </t>
  </si>
  <si>
    <t>Total Claims and Expenses  (11+12+13+14)..............................................................................................................</t>
  </si>
  <si>
    <t>Net Investment Income  (31+32)....................................................................................................................</t>
  </si>
  <si>
    <t>(29+39+40+41+43)</t>
  </si>
  <si>
    <t>General business: Analysis of premiums  (to be completed by pure reinsurers only)</t>
  </si>
  <si>
    <t>(01-02)</t>
  </si>
  <si>
    <t>Section IFR 70.20 (RE)</t>
  </si>
  <si>
    <t xml:space="preserve">                    (Next Page is IFR 70.20 (RE))</t>
  </si>
  <si>
    <t>General business:  Analysis of claims (to be completed by pure reinsurers only)</t>
  </si>
  <si>
    <t xml:space="preserve">                    (Next Page is IFR 70.30 (RE))</t>
  </si>
  <si>
    <t xml:space="preserve">Reinsurance </t>
  </si>
  <si>
    <t>General business: Analysis of premiums (pure reinsurers should refer to IFR 70.20 (RE))</t>
  </si>
  <si>
    <t>General business:  Analysis of claims  (pure reinsurers should refer to IFR 70.30 (RE))</t>
  </si>
  <si>
    <t>assumed</t>
  </si>
  <si>
    <t>(01+02+03-04-05)</t>
  </si>
  <si>
    <t>(06/IFR70.20 (RE)(9))</t>
  </si>
  <si>
    <t>Claims incurred including adjustment expenses</t>
  </si>
  <si>
    <t>Section IFR 70.30 (RE)</t>
  </si>
  <si>
    <t>Engineering .......................................................</t>
  </si>
  <si>
    <t>Medical (short term ≤ 1 year)  ...</t>
  </si>
  <si>
    <t>Other (please specify) .........................................................</t>
  </si>
  <si>
    <t>Contingent Commissions ...........................................................</t>
  </si>
  <si>
    <t>Other Non-Deferrable Commissions .....................................</t>
  </si>
  <si>
    <t xml:space="preserve">     Commission Expense (line 30, column 02+04+05-08) ..........................................................................</t>
  </si>
  <si>
    <t xml:space="preserve">     Deduct:  Commission Income (line 30, column 03+06-09) ...........................................</t>
  </si>
  <si>
    <t>Net Commissions (equal line 30, column 10) ...............................................</t>
  </si>
  <si>
    <t>81</t>
  </si>
  <si>
    <t>82</t>
  </si>
  <si>
    <t>83</t>
  </si>
  <si>
    <t>84</t>
  </si>
  <si>
    <t>Fire........................................</t>
  </si>
  <si>
    <t>Damage to property…………………</t>
  </si>
  <si>
    <t>Marine cargo, marine hull…….</t>
  </si>
  <si>
    <t>Aviation……………………..</t>
  </si>
  <si>
    <t>Liability………...……………….</t>
  </si>
  <si>
    <t>(net of Expenses of BD'000)  .......................................................................</t>
  </si>
  <si>
    <t>Extraordinary Items (net of Income Taxes of BD'000)  ...............................……………………..</t>
  </si>
  <si>
    <t>NET INCOME (LOSS) FOR THE YEAR (49-59+60) ...............................................................................</t>
  </si>
  <si>
    <t>Total Taxes (50+51) ...................................................................................................................</t>
  </si>
  <si>
    <t>(Column 3 times Column 4 times Column 5)</t>
  </si>
  <si>
    <t>Section IFR 30.50</t>
  </si>
  <si>
    <t>Category of assets</t>
  </si>
  <si>
    <t>62</t>
  </si>
  <si>
    <r>
      <t xml:space="preserve">6 months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12 months</t>
    </r>
  </si>
  <si>
    <t xml:space="preserve">                    (Next Page is IFR 70.20)</t>
  </si>
  <si>
    <t xml:space="preserve"> TOTAL  ............................................................................................</t>
  </si>
  <si>
    <t>Fire ……………………………………………………………..</t>
  </si>
  <si>
    <t>TOTAL ..................................................</t>
  </si>
  <si>
    <t>TOTAL COMMISSIONS (line 82+83+84) ...............................................</t>
  </si>
  <si>
    <t>Income Statement</t>
  </si>
  <si>
    <t xml:space="preserve">                    (Next Page is IFR 20.80)</t>
  </si>
  <si>
    <t>Section IFR 20.70</t>
  </si>
  <si>
    <t>Section IFR 70.50</t>
  </si>
  <si>
    <t>Section IFR 20.80</t>
  </si>
  <si>
    <t xml:space="preserve">                    (Next Page is IFR 20.90)</t>
  </si>
  <si>
    <t>6. Amounts due from intermediaries &amp; subsidiaries</t>
  </si>
  <si>
    <t xml:space="preserve">                    (Next Page is IFR 30.10)</t>
  </si>
  <si>
    <t>Section IFR 20.90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</si>
  <si>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</si>
  <si>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</si>
  <si>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</si>
  <si>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</si>
  <si>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</si>
  <si>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</si>
  <si>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</si>
  <si>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Overseas Insurance Firms : Audited Net Assets (excluding surplus in long term funds)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</si>
  <si>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</si>
  <si>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</si>
  <si>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</si>
  <si>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</si>
  <si>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</si>
  <si>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</si>
  <si>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</si>
  <si>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</si>
  <si>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</si>
  <si>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Dividends paid and declared</t>
  </si>
  <si>
    <t>IFR 40.50</t>
  </si>
  <si>
    <t>IFR 55.10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</si>
  <si>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</si>
  <si>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</si>
  <si>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 xml:space="preserve">                    (Next Page is IFR 30.40)</t>
  </si>
  <si>
    <t>Gross Written Premium (GWP)</t>
  </si>
  <si>
    <t>Net Written Premium (NWP)</t>
  </si>
  <si>
    <t>(NWP/GWP or 0.5 if higher)</t>
  </si>
  <si>
    <t>Average Gross Claims Incurred in reference period (GCI)</t>
  </si>
  <si>
    <t>Average Net Claims Incurred in reference period (NCI)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</si>
  <si>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</si>
  <si>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</si>
  <si>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</si>
  <si>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</si>
  <si>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</si>
  <si>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</si>
  <si>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</si>
  <si>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</si>
  <si>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 xml:space="preserve">                    (Next Page is IFR 30.70)</t>
  </si>
  <si>
    <t>Total required margin of solvency for long term business (IFR 30.60 Line 19+IFR 30.61 Line 29)</t>
  </si>
  <si>
    <t>Summary Currency Balance Sheet for General Business (Only required for insurance business in Bahrain  -- not to be completed by pure reinsurance firms)</t>
  </si>
  <si>
    <t>ADMISSIBLE ASSETS VALUED IN ACCORDANCE WITH CA-4</t>
  </si>
  <si>
    <t>General business</t>
  </si>
  <si>
    <t>Total reinsurance assets (excluding reinsurance recoveries)</t>
  </si>
  <si>
    <t>Total General business assets</t>
  </si>
  <si>
    <t>Total General business liabilities for currency matching</t>
  </si>
  <si>
    <t>80% of line 55 (CA-6.1.2)</t>
  </si>
  <si>
    <t>Section IFR 30.70</t>
  </si>
  <si>
    <t xml:space="preserve">                    (Next Page is IFR 30.80)</t>
  </si>
  <si>
    <t>Where line 65 &gt; 10%, total assets in that currency must at least cover</t>
  </si>
  <si>
    <t>80% of line 64 (CA-6.1.2)</t>
  </si>
  <si>
    <t xml:space="preserve"> Line 41 as a % of line 64</t>
  </si>
  <si>
    <t>Summary Currency Balance Sheet for Long-term Business (Only required for insurance business in Bahrain- not to be completed by pure reinsurance firms)</t>
  </si>
  <si>
    <t>Section IFR 30.80</t>
  </si>
  <si>
    <t>Long term Business: Required Minimum Solvency</t>
  </si>
  <si>
    <t>Analysis of Valuation and Admissibility of Assets (other than linked to long term liabilities)</t>
  </si>
  <si>
    <t>Analysis of Valuation and Admissibility of Assets linked to long term liabilities</t>
  </si>
  <si>
    <t>Premiums, Claims and Commission Analysis</t>
  </si>
  <si>
    <t>Coordinated Portfolio Investment Survey</t>
  </si>
  <si>
    <t xml:space="preserve">Premiums, Claims and Commission Analysis </t>
  </si>
  <si>
    <t>Long term Business: Analysis of New Long term business</t>
  </si>
  <si>
    <t>Captives Only</t>
  </si>
  <si>
    <t>Premiums, Claims and Policies issued</t>
  </si>
  <si>
    <t>General Business - Key Ratios [under development]</t>
  </si>
  <si>
    <t>Long term Business - Key Ratios [under development]</t>
  </si>
  <si>
    <t>Name and address of actuary:</t>
  </si>
  <si>
    <r>
      <t xml:space="preserve">( For Bahraini insurance firms) </t>
    </r>
    <r>
      <rPr>
        <sz val="12"/>
        <rFont val="Arial"/>
        <family val="2"/>
      </rPr>
      <t>Is the insurance firm licensed to transact business in any foreign jurisdiction?</t>
    </r>
  </si>
  <si>
    <t>Other appropriations (please specify)</t>
  </si>
  <si>
    <t>89</t>
  </si>
  <si>
    <t>Audited current year net income -- before taxes (excluding unrealised investment gains)</t>
  </si>
  <si>
    <t xml:space="preserve">Policies  </t>
  </si>
  <si>
    <t>issued in</t>
  </si>
  <si>
    <t>Motor.......................................</t>
  </si>
  <si>
    <t>General business: (accident year accounting): Analysis of net claims paid and unpaid</t>
  </si>
  <si>
    <t>Line of business</t>
  </si>
  <si>
    <t>Bahrain Total</t>
  </si>
  <si>
    <t>* Managerial staff include CEO, executive directors, managers and assistant managers</t>
  </si>
  <si>
    <t>Statistical Information</t>
  </si>
  <si>
    <t>Valuation Summary of accumulating with profit policies</t>
  </si>
  <si>
    <t>Valuation summary of property linked contracts</t>
  </si>
  <si>
    <t>Valuation summary of index contracts</t>
  </si>
  <si>
    <t>Units in internal linked funds</t>
  </si>
  <si>
    <t>90.10</t>
  </si>
  <si>
    <t>90.20</t>
  </si>
  <si>
    <t>(Next Page is Table of Contents 1.2)</t>
  </si>
  <si>
    <t>Captive Exhibits</t>
  </si>
  <si>
    <t>95.10</t>
  </si>
  <si>
    <t>95.20</t>
  </si>
  <si>
    <t>Table of Contents 1.3</t>
  </si>
  <si>
    <t>Assets</t>
  </si>
  <si>
    <t>Liabilities</t>
  </si>
  <si>
    <t>100.10</t>
  </si>
  <si>
    <t>100.20</t>
  </si>
  <si>
    <t>100.30</t>
  </si>
  <si>
    <t>100.40</t>
  </si>
  <si>
    <t>100.50</t>
  </si>
  <si>
    <t>General Information</t>
  </si>
  <si>
    <t>Statutory Compliance</t>
  </si>
  <si>
    <t>Long term Business: Summary Currency B/S</t>
  </si>
  <si>
    <t>Investments in Subsidiaries and Associates</t>
  </si>
  <si>
    <t>Counterparty Limits</t>
  </si>
  <si>
    <t>Reconciliation to Asset Values Determined under Volume 3</t>
  </si>
  <si>
    <t>Miscellaneous Assets and Liabilities</t>
  </si>
  <si>
    <t>Long term Business: Liabilities</t>
  </si>
  <si>
    <t>General Business: Commissions</t>
  </si>
  <si>
    <t>Long term Business: Revenue Account</t>
  </si>
  <si>
    <t>Long term Business: Analysis of Claims</t>
  </si>
  <si>
    <t>Long term Business: Summary of Changes</t>
  </si>
  <si>
    <t>Long term Business: Valuation Result and Distribution of Surplus</t>
  </si>
  <si>
    <t>(Pure reinsurers should refer to IFR 70.60 (RE))</t>
  </si>
  <si>
    <t>(Pure reinsurers should refer to IFR 70.61 (RE))</t>
  </si>
  <si>
    <t xml:space="preserve">                    (Next Page is IFR 70.60(RE))</t>
  </si>
  <si>
    <t xml:space="preserve">                    (Next Page is IFR 70.61(RE))</t>
  </si>
  <si>
    <t>General business: (underwriting year accounting): Analysis of net claims paid and unpaid</t>
  </si>
  <si>
    <t xml:space="preserve"> Financial year ended (D/M/Y)</t>
  </si>
  <si>
    <t>Underwriting year ended</t>
  </si>
  <si>
    <t>Development as at Underwriting Year end</t>
  </si>
  <si>
    <t>Development as at Current Year end</t>
  </si>
  <si>
    <t>Deterioration / (surplus) of original loss ratio % (11-5)</t>
  </si>
  <si>
    <t xml:space="preserve">Net  earned premium </t>
  </si>
  <si>
    <t xml:space="preserve">Claims paid (net) </t>
  </si>
  <si>
    <t>Claims outstanding (net)  *</t>
  </si>
  <si>
    <t>Claims incurred (net)         (2+3)</t>
  </si>
  <si>
    <t>Original net loss ratio (4/1)</t>
  </si>
  <si>
    <t>Claims outstanding (net) *</t>
  </si>
  <si>
    <t>Claims incurred (net)         (7+8)</t>
  </si>
  <si>
    <t>Current net loss ratio (4/1)</t>
  </si>
  <si>
    <t>Prior underwriting years</t>
  </si>
  <si>
    <t>*  Claims outstanding including IBNR</t>
  </si>
  <si>
    <t>General business: (underwriting year accounting): Analysis of gross claims paid and unpaid</t>
  </si>
  <si>
    <t>Amounts as at Underwriting Year end</t>
  </si>
  <si>
    <t>Amounts as at Current Year end</t>
  </si>
  <si>
    <t xml:space="preserve">Gross  earned premium </t>
  </si>
  <si>
    <t xml:space="preserve">Claims paid (gross) </t>
  </si>
  <si>
    <t>Claims outstanding (gross) *</t>
  </si>
  <si>
    <t>Claims incurred (gross)         (2+3)</t>
  </si>
  <si>
    <t>Original gross loss Ratio (4/1)</t>
  </si>
  <si>
    <t xml:space="preserve">Gross earned premium </t>
  </si>
  <si>
    <t>Claims incurred (gross)         (7+8)</t>
  </si>
  <si>
    <t>Current gross loss Ratio (4/1)</t>
  </si>
  <si>
    <t>* Claims outstanding includes IBNR</t>
  </si>
  <si>
    <t>(To be completed by pure reinsurers only)</t>
  </si>
  <si>
    <r>
      <t>General Business: Analysis of Premiums</t>
    </r>
    <r>
      <rPr>
        <sz val="10"/>
        <rFont val="Arial"/>
        <family val="2"/>
      </rPr>
      <t>(Pure Reinsurers Only)</t>
    </r>
  </si>
  <si>
    <t>70.20(RE)</t>
  </si>
  <si>
    <t>70.30(RE)</t>
  </si>
  <si>
    <t>General Business: Analysis of net claims paid and unpaid</t>
  </si>
  <si>
    <r>
      <t>General Business: Analysis of Claims</t>
    </r>
    <r>
      <rPr>
        <sz val="10"/>
        <rFont val="Arial"/>
        <family val="2"/>
      </rPr>
      <t>(Pure Reinsurers Only)</t>
    </r>
  </si>
  <si>
    <t>70.60(RE)</t>
  </si>
  <si>
    <t>70.61</t>
  </si>
  <si>
    <t>70.61(RE)</t>
  </si>
  <si>
    <t>General Business: Analysis of gross claims paid and unpaid</t>
  </si>
  <si>
    <t>General Business: Analysis of net claims paid and unpaid (Pure Reinsurers Only)</t>
  </si>
  <si>
    <t>General Business: Analysis of gross claims paid and unpaid (Pure Reinsurers Only)</t>
  </si>
  <si>
    <t>Reconciliation to Asset Values Determined under Vol. 3</t>
  </si>
  <si>
    <t>General Business: Analysis of Premiums (Pure Reinsurers Only)</t>
  </si>
  <si>
    <t>General Business: Analysis of Claims (Pure Reinsurers Only)</t>
  </si>
  <si>
    <t>General Business: Analysis of claims net paid and unpaid (Pure Reinsurers Only)</t>
  </si>
  <si>
    <t>General Business: Analysis of claims gross paid and unpaid (Pure Reinsurers Only)</t>
  </si>
  <si>
    <t>Section IFR 70.60(RE)</t>
  </si>
  <si>
    <t>Section IFR 70.61(RE)</t>
  </si>
  <si>
    <t>All Insurance Firms Operating in Bahrain</t>
  </si>
  <si>
    <t>All Insurance Firms Operating in Bahrain: Statistical Information</t>
  </si>
  <si>
    <t>All  insurance firms: Annual Manpower Survey</t>
  </si>
  <si>
    <t>All Bahraini Insurance Firms Operating in Bahrain: Coordinated Portfolio Investment Survey</t>
  </si>
  <si>
    <t>Premium Deficiency Adjustments (see Instruction 3)   ................................................................................................</t>
  </si>
  <si>
    <t>General Business: Calculation of required margin of solvency (CA-2.1.12)</t>
  </si>
  <si>
    <r>
      <t xml:space="preserve">Provision for adverse changes </t>
    </r>
    <r>
      <rPr>
        <sz val="8"/>
        <rFont val="Arial"/>
        <family val="2"/>
      </rPr>
      <t>(see Instruction 5)</t>
    </r>
  </si>
  <si>
    <t>Long term Business: Valuation Summary of non linked Contracts</t>
  </si>
  <si>
    <t>Long term Business: Analysis of linked Business</t>
  </si>
  <si>
    <t>Summarised Balance Sheet for Internal Linked Funds</t>
  </si>
  <si>
    <t>Reinsurance Exhibits</t>
  </si>
  <si>
    <t>Coordinate Portfolio Investment Survey</t>
  </si>
  <si>
    <t>Annual Manpower Survey</t>
  </si>
  <si>
    <t>Additional Information required for C1 and C2 insurance firms</t>
  </si>
  <si>
    <t>Aggregate revenue account for internal unit linked funds</t>
  </si>
  <si>
    <t>Subtotal</t>
  </si>
  <si>
    <t xml:space="preserve">                    (Next Page is IFR 40.10)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</si>
  <si>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</si>
  <si>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</si>
  <si>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</si>
  <si>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</si>
  <si>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</si>
  <si>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</si>
  <si>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</si>
  <si>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</si>
  <si>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</si>
  <si>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</si>
  <si>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</si>
  <si>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</si>
  <si>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 xml:space="preserve">                    (Next Page is IFR 40.60)</t>
  </si>
  <si>
    <t>Section IFR 40.60</t>
  </si>
  <si>
    <t>(Next Page is IFR 50.10)</t>
  </si>
  <si>
    <t>Total assets (long-term insurance assets, other than assets matching linked long term liabilities) valued according to CA-4</t>
  </si>
  <si>
    <t xml:space="preserve">            October 2006</t>
  </si>
  <si>
    <t>Section IFR 50.10</t>
  </si>
  <si>
    <t>Solvency margin deduction for branches in other jurisdictions</t>
  </si>
  <si>
    <t>Section IFR 55.10</t>
  </si>
  <si>
    <t xml:space="preserve">                    (Next Page is IFR 60.10)</t>
  </si>
  <si>
    <t>(Next Page is IFR 55.10)</t>
  </si>
  <si>
    <t>Total admissible assets linked to long term liabilities (as per line 80 column 4 from section IFR 50.10</t>
  </si>
  <si>
    <t xml:space="preserve">Total adjustments to assets due to category Limits Column 4 line 94 IFR 40.40 and Column 3 line 80 IFR 50.10 </t>
  </si>
  <si>
    <t>Total adjustments to assets due to valuation rules Column 2 line 94 IFR 40.40, and line 80 IFR 50.10</t>
  </si>
  <si>
    <t>Total adjustments to assets due to counterparty limits Column 4 line 20 IFR 40.50</t>
  </si>
  <si>
    <t>Amounts included in line 94 IFR 40.40 attributable to debts due from subsidiary companies, other than those under contracts of insurance or reinsurance</t>
  </si>
  <si>
    <t>Amounts included in line 94 IFR 40.40 attributable to debts due from related companies, other than those under contracts of insurance or reinsurance</t>
  </si>
  <si>
    <t xml:space="preserve">                    (Next Page is IFR 60.20)</t>
  </si>
  <si>
    <t>Section IFR 60.10</t>
  </si>
  <si>
    <t>0 &lt; 3 months</t>
  </si>
  <si>
    <t xml:space="preserve">                    (Next Page is  IFR 60.30</t>
  </si>
  <si>
    <t>Section IFR 60.20</t>
  </si>
  <si>
    <t>Admissible Amount included in IFR 40.30</t>
  </si>
  <si>
    <t>Total liabilities (excluding ineligible capital items) (Line 23, plus lines 60, 71 and 72)</t>
  </si>
  <si>
    <t xml:space="preserve">                    (Next Page is IFR 60.40)</t>
  </si>
  <si>
    <t>Section IFR 60.30</t>
  </si>
  <si>
    <t>Cumulative and other preference share capital (items not eligible as a capital resource on IFR 30.20)</t>
  </si>
  <si>
    <t>Section IFR 60.40</t>
  </si>
  <si>
    <t>Mathematical reserves, after distribution of surplus (gross amount)</t>
  </si>
  <si>
    <t>Total other insurance and non-insurance liabilities (Line 14 + 17 to 41)</t>
  </si>
  <si>
    <r>
      <t xml:space="preserve"> TOTAL </t>
    </r>
    <r>
      <rPr>
        <sz val="11"/>
        <rFont val="Arial"/>
        <family val="2"/>
      </rPr>
      <t xml:space="preserve"> ............................................................................................</t>
    </r>
  </si>
  <si>
    <t xml:space="preserve">                    (Next Page is IFR 70.30)</t>
  </si>
  <si>
    <t>Section IFR 70.20</t>
  </si>
  <si>
    <t>Section IFR 70.30</t>
  </si>
  <si>
    <t xml:space="preserve">                    (Next Page is IFR 70.40)</t>
  </si>
  <si>
    <t>Section IFR 70.40</t>
  </si>
  <si>
    <t xml:space="preserve">                    (Next Page is IFR 70.50)</t>
  </si>
  <si>
    <t>General business: Commissions</t>
  </si>
  <si>
    <t>Deferred Commissions at beginning of year</t>
  </si>
  <si>
    <t>Unearned Commissions at beginning of year</t>
  </si>
  <si>
    <t>Deferred Commissions end of year</t>
  </si>
  <si>
    <t>Unearned Commissions end of year</t>
  </si>
  <si>
    <t>Less: treasury shares</t>
  </si>
  <si>
    <t>Total assets determined in accordance with the Bahrain Statutory Accounts rules (10 to 17)</t>
  </si>
  <si>
    <t>Long term Business: Analysis of Premiums and Expenses</t>
  </si>
  <si>
    <t>Net Commissions attributable to the period (02+07+09)-(03+08)</t>
  </si>
  <si>
    <t>General business: Expenses - Insurance Operations</t>
  </si>
  <si>
    <t xml:space="preserve">                    (Next Page is IFR 70.60)</t>
  </si>
  <si>
    <t>Head Office overhead  ...................................................</t>
  </si>
  <si>
    <t>Section IFR 70.60</t>
  </si>
  <si>
    <t xml:space="preserve">                    (Next Page is IFR 70.61)</t>
  </si>
  <si>
    <t>Section IFR 70.61</t>
  </si>
  <si>
    <t xml:space="preserve">                    (Next Page is IFR 75.10)</t>
  </si>
  <si>
    <t xml:space="preserve">General business: Analysis of gross claims paid and unpaid </t>
  </si>
  <si>
    <t>Section IFR 75.10</t>
  </si>
  <si>
    <t xml:space="preserve">                    (Next Page is IFR 75.20)</t>
  </si>
  <si>
    <t>Section IFR 75.20</t>
  </si>
  <si>
    <t xml:space="preserve">                    (Next Page is IFR 75.30)</t>
  </si>
  <si>
    <t>Life insurance - All types Assurance and general annuity contracts</t>
  </si>
  <si>
    <t>Total expenses at line 49 attributable to</t>
  </si>
  <si>
    <t>Section IFR 75.30</t>
  </si>
  <si>
    <t xml:space="preserve">                    (Next Page is IFR 75.40)</t>
  </si>
  <si>
    <t>Total claims at line 59 attributable to</t>
  </si>
  <si>
    <t>Section IFR 75.40</t>
  </si>
  <si>
    <t xml:space="preserve">                    (Next Page is IFR 75.50)</t>
  </si>
  <si>
    <t>Section IFR 75.50</t>
  </si>
  <si>
    <t xml:space="preserve">                    (Next Page is IFR 75.60)</t>
  </si>
  <si>
    <t>Section IFR 75.60</t>
  </si>
  <si>
    <t xml:space="preserve">                    (Next Page is IFR 75.70</t>
  </si>
  <si>
    <t>Corresponding percentage at three immediately previous valuations</t>
  </si>
  <si>
    <t>Section IFR 75.70</t>
  </si>
  <si>
    <t>Assets pledged or provided as collateral (where no offsetting liability)</t>
  </si>
  <si>
    <t>Assets pledged or provided as collateral where no offsetting liability</t>
  </si>
  <si>
    <t>Claims outstanding -- incl IBNR -- (net) as at end of the accident year</t>
  </si>
  <si>
    <t>Claims outstanding -- incl IBNR -- (gross) as at end of the accident year</t>
  </si>
  <si>
    <t xml:space="preserve">                    (Next Page is IFR 80.10)</t>
  </si>
  <si>
    <t>Section IFR 80.10</t>
  </si>
  <si>
    <t xml:space="preserve">                    (Next Page is IFR 80.20)</t>
  </si>
  <si>
    <t>Section IFR 80.20</t>
  </si>
  <si>
    <t xml:space="preserve">                    (Next Page is IFR 80.30)</t>
  </si>
  <si>
    <t>Section IFR 80.30</t>
  </si>
  <si>
    <t xml:space="preserve">                    (Next Page is IFR 80.40)</t>
  </si>
  <si>
    <t>Proportion of office premiums reserved for expenses and profits</t>
  </si>
  <si>
    <t>Amount of mathematical reserves</t>
  </si>
  <si>
    <t>Section IFR 80.40</t>
  </si>
  <si>
    <t xml:space="preserve">                    (Next Page is IFR 80.50)</t>
  </si>
  <si>
    <t xml:space="preserve">                    (Next Page is IFR 80.60)</t>
  </si>
  <si>
    <t>Section IFR 80.50</t>
  </si>
  <si>
    <t xml:space="preserve">                    (Next Page is IFR 90.10)</t>
  </si>
  <si>
    <t>Section IFR 80.60</t>
  </si>
  <si>
    <r>
      <t xml:space="preserve">Country of Origin </t>
    </r>
    <r>
      <rPr>
        <sz val="10"/>
        <rFont val="Arial"/>
        <family val="2"/>
      </rPr>
      <t>(For the specified company or branch)</t>
    </r>
  </si>
  <si>
    <t xml:space="preserve">                    (Next Page is IFR 90.20)</t>
  </si>
  <si>
    <t>Section IFR 90.20</t>
  </si>
  <si>
    <t xml:space="preserve">                    (Next Page is IFR 95.10)</t>
  </si>
  <si>
    <t>Section IFR 95.10</t>
  </si>
  <si>
    <t xml:space="preserve">                    (Next Page is IFR 95.20)</t>
  </si>
  <si>
    <t>Section IFR 95.20</t>
  </si>
  <si>
    <t>Bahrain</t>
  </si>
  <si>
    <t>Non-Bahrain</t>
  </si>
  <si>
    <t>Net Premiums</t>
  </si>
  <si>
    <t>Net Claims</t>
  </si>
  <si>
    <t xml:space="preserve">Medical (short term ≤1year) </t>
  </si>
  <si>
    <t>Section IFR 100.30</t>
  </si>
  <si>
    <t># of insurance policies issued</t>
  </si>
  <si>
    <t xml:space="preserve">                    (Next Page is IFR 100.10</t>
  </si>
  <si>
    <t>Section IFR 100.10</t>
  </si>
  <si>
    <t xml:space="preserve">                    (Next Page is IFR 100.20</t>
  </si>
  <si>
    <t>Section IFR 100.20</t>
  </si>
  <si>
    <t xml:space="preserve">                    (Next Page is IFR 100.30</t>
  </si>
  <si>
    <t>Marine cargo, marine hull  ………………………………………………………………..</t>
  </si>
  <si>
    <t>Aviation ..............................................................................</t>
  </si>
  <si>
    <t>Motor  .............................................................................................</t>
  </si>
  <si>
    <t>Engineering  ..........................................................................</t>
  </si>
  <si>
    <t>Medical (short term ≤ 1 year)  .....................................................................................</t>
  </si>
  <si>
    <t>11</t>
  </si>
  <si>
    <t>No. of</t>
  </si>
  <si>
    <t>financial year</t>
  </si>
  <si>
    <t>Liability  ..........................................................................................</t>
  </si>
  <si>
    <t>Current</t>
  </si>
  <si>
    <t>Prior</t>
  </si>
  <si>
    <t>UNDERWRITING OPERATIONS</t>
  </si>
  <si>
    <t>Premiums Written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</si>
  <si>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</si>
  <si>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</si>
  <si>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</si>
  <si>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* Please list the largest five and place the residual in the "other" category.</t>
  </si>
  <si>
    <t>Decrease (increase) in Unearned Premiums  ..................................................................................</t>
  </si>
  <si>
    <t>Service Charges  ...............................................................................................................................</t>
  </si>
  <si>
    <t>Other  .....................................................................................................................................................</t>
  </si>
  <si>
    <t>08</t>
  </si>
  <si>
    <t>Net Claims and Adjustment Expenses  .........................................................................................</t>
  </si>
  <si>
    <t>10</t>
  </si>
  <si>
    <t>Acquisition Expenses</t>
  </si>
  <si>
    <t>General Expenses  ............................................................................................................................</t>
  </si>
  <si>
    <t>20</t>
  </si>
  <si>
    <t>INVESTMENT OPERATIONS</t>
  </si>
  <si>
    <t>Reinsurance assumed</t>
  </si>
  <si>
    <t>Line of Business</t>
  </si>
  <si>
    <t>Quota Share</t>
  </si>
  <si>
    <t>Surplus</t>
  </si>
  <si>
    <t>Excess of Loss</t>
  </si>
  <si>
    <t>Facultative</t>
  </si>
  <si>
    <t>Long term business: Analysis of  claims</t>
  </si>
  <si>
    <t>Long term business: Valuation summary of index contracts</t>
  </si>
  <si>
    <t>Long term business: Analysis of units in internal linked funds and direct holdings of assets matching liabilities in respect of linked benefits</t>
  </si>
  <si>
    <t>event</t>
  </si>
  <si>
    <t xml:space="preserve">(Liability) </t>
  </si>
  <si>
    <t xml:space="preserve">yes/no </t>
  </si>
  <si>
    <t>%</t>
  </si>
  <si>
    <t>Yes/No</t>
  </si>
  <si>
    <t xml:space="preserve"> </t>
  </si>
  <si>
    <t>Net</t>
  </si>
  <si>
    <t>Captive totals</t>
  </si>
  <si>
    <t>Third Party business</t>
  </si>
  <si>
    <t>RISK GAP CALCULATION</t>
  </si>
  <si>
    <t xml:space="preserve"> * KEY</t>
  </si>
  <si>
    <t>Maximum net exposure</t>
  </si>
  <si>
    <t>HV = High Value</t>
  </si>
  <si>
    <t>own group</t>
  </si>
  <si>
    <t>LF = Low Frequency</t>
  </si>
  <si>
    <t>third party</t>
  </si>
  <si>
    <t>LV= Low Value</t>
  </si>
  <si>
    <t>Less Net premium income</t>
  </si>
  <si>
    <t>HF = High Frequency</t>
  </si>
  <si>
    <t>Total premiums at lines 19 and 29 attributable to</t>
  </si>
  <si>
    <t>actual units in force excluding those held by other internal linked funds (5-6)</t>
  </si>
  <si>
    <t>held assets (7-8+9)</t>
  </si>
  <si>
    <t>Less Adjustments (see note)</t>
  </si>
  <si>
    <t>Residual Exposure</t>
  </si>
  <si>
    <t>** KEY</t>
  </si>
  <si>
    <t>CM = Claims Made</t>
  </si>
  <si>
    <t>Funded by:</t>
  </si>
  <si>
    <t>O = Occurrence</t>
  </si>
  <si>
    <t>Capital Base (closing)</t>
  </si>
  <si>
    <t>Share capital</t>
  </si>
  <si>
    <t xml:space="preserve">*** Reinsurance </t>
  </si>
  <si>
    <t>Retained Earnings</t>
  </si>
  <si>
    <t>provide details in</t>
  </si>
  <si>
    <t>Less: Inadmissible Assets</t>
  </si>
  <si>
    <t>reinsurance declaration</t>
  </si>
  <si>
    <t>Total funds available</t>
  </si>
  <si>
    <t>Note - adjustments</t>
  </si>
  <si>
    <t xml:space="preserve">(provide details of adjustments to reflect cases where </t>
  </si>
  <si>
    <t>Adjustments</t>
  </si>
  <si>
    <t xml:space="preserve"> the total captive exposure is higher/lower than the class totals</t>
  </si>
  <si>
    <t>(e.g. Letter of credit)</t>
  </si>
  <si>
    <t>RISK GAP = Residual exposure minus assets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</si>
  <si>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</si>
  <si>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</si>
  <si>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</si>
  <si>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</si>
  <si>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</si>
  <si>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</si>
  <si>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</si>
  <si>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</si>
  <si>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Subordinated loans</t>
  </si>
  <si>
    <t>Associates &amp; Subsidiaries</t>
  </si>
  <si>
    <t>Amounts included in line 80 attributable to liabilities to related companies, other than those under contracts of insurance or reinsurance</t>
  </si>
  <si>
    <t>Name of fund link or directly held asset</t>
  </si>
  <si>
    <t>Name of unit type</t>
  </si>
  <si>
    <t>Valuation price per unit or asset</t>
  </si>
  <si>
    <t xml:space="preserve">Total actual numbers of units in force or </t>
  </si>
  <si>
    <t>Value of total actual units in force or</t>
  </si>
  <si>
    <t>Value of actual units held by other internal</t>
  </si>
  <si>
    <t>Close Links</t>
  </si>
  <si>
    <t>28</t>
  </si>
  <si>
    <t>29</t>
  </si>
  <si>
    <t xml:space="preserve">Value of directly held assets and </t>
  </si>
  <si>
    <t>Value of units or directly held assets deemed allocated to contracts</t>
  </si>
  <si>
    <t>Value of surplus units or directly</t>
  </si>
  <si>
    <t>directly held assets</t>
  </si>
  <si>
    <t>direcly held assets</t>
  </si>
  <si>
    <t>linked funds</t>
  </si>
  <si>
    <t>Long term business: Analysis of new long term business</t>
  </si>
  <si>
    <t>Type of insurance</t>
  </si>
  <si>
    <t>Single premium contracts</t>
  </si>
  <si>
    <t>7. Surplus Relief</t>
  </si>
  <si>
    <t>8. Free Assets Ratio</t>
  </si>
  <si>
    <t>Gross premiums</t>
  </si>
  <si>
    <t>Gross of reinsurance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</si>
  <si>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</si>
  <si>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</si>
  <si>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</si>
  <si>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>BD Equivalent</t>
  </si>
  <si>
    <t>Total Insurance receivables</t>
  </si>
  <si>
    <t xml:space="preserve">Total other receivables </t>
  </si>
  <si>
    <t>General Business - Key Ratios (UNDER DEVELOPMENT)</t>
  </si>
  <si>
    <t>Long Term Business - Key Ratios (UNDER DEVELOPMENT)</t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</si>
  <si>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</si>
  <si>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</si>
  <si>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</si>
  <si>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</si>
  <si>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</si>
  <si>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Capital available allocated towards general business required solvency margin</t>
  </si>
  <si>
    <t>If yes, please summarize</t>
  </si>
  <si>
    <t>14</t>
  </si>
  <si>
    <t>Have there been any amendments to the instruments of incorporation/by-laws since the date of filing the last IFR?</t>
  </si>
  <si>
    <t>yes</t>
  </si>
  <si>
    <t>If yes, give details</t>
  </si>
  <si>
    <t>15</t>
  </si>
  <si>
    <t>If yes, please provide details in chart below:</t>
  </si>
  <si>
    <t>Foreign Jurisdiction</t>
  </si>
  <si>
    <t>Date of Licensing</t>
  </si>
  <si>
    <t>Net Premiums Written</t>
  </si>
  <si>
    <t>Deposits held by Regulatory Authorities</t>
  </si>
  <si>
    <t>Less Reinsurance Recoveries</t>
  </si>
  <si>
    <t>Net Technical Provisions</t>
  </si>
  <si>
    <t>Net Mathematical Reserves</t>
  </si>
  <si>
    <t xml:space="preserve">Total Long term business liabilities for currency matching </t>
  </si>
  <si>
    <t>Assets valued as per CA-4</t>
  </si>
  <si>
    <t>Total assets (General insurance assets) valued according to CA-4</t>
  </si>
  <si>
    <t>Deduct Reinsurance recoveries</t>
  </si>
  <si>
    <t>Excess (deficiency) of Capital available over the required solvency margin (11-12)</t>
  </si>
  <si>
    <t>Capital available allocated towards long term business required solvency margin</t>
  </si>
  <si>
    <t>Excess (deficiency) of Capital available over the required solvency margin (21-22)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</si>
  <si>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</si>
  <si>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</si>
  <si>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</si>
  <si>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</si>
  <si>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</si>
  <si>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</si>
  <si>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</si>
  <si>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</si>
  <si>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</si>
  <si>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</si>
  <si>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</si>
  <si>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</si>
  <si>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</si>
  <si>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</si>
  <si>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</si>
  <si>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</si>
  <si>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</si>
  <si>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Admissible amount for this financial year Column 3-4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</si>
  <si>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</si>
  <si>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</si>
  <si>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</si>
  <si>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</si>
  <si>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</si>
  <si>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</si>
  <si>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</si>
  <si>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</si>
  <si>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</si>
  <si>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</si>
  <si>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</si>
  <si>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</si>
  <si>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</si>
  <si>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</si>
  <si>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Traded Derivative Contracts</t>
  </si>
  <si>
    <t>Capital Sum at Risk Basis Calculation included in Required Solvency Margin Calculation (The higher of Lines 23 and 24)</t>
  </si>
  <si>
    <t>As at the end of this financial year (Col 3- Col 4)</t>
  </si>
  <si>
    <t>Required minimum margin (greater of lines 39 and 41)</t>
  </si>
  <si>
    <t>Relevant factor (Instruction 4)</t>
  </si>
  <si>
    <t>Relevant factor (Instruction 5)</t>
  </si>
  <si>
    <t>Regular premium contracts</t>
  </si>
  <si>
    <t>Premiums</t>
  </si>
  <si>
    <t>Sums assured, annuities per annum or other measures of benefit</t>
  </si>
  <si>
    <t>Net asset value (4-5-6-7)</t>
  </si>
  <si>
    <t>15%*</t>
  </si>
  <si>
    <t>* 12% to be applied for Captive Insurers</t>
  </si>
  <si>
    <t>Tangible assets - Motor vehicles, computers, furniture, other plant and equipment</t>
  </si>
  <si>
    <t>Required margin of solvency</t>
  </si>
  <si>
    <t>Required margin of solvency for general business</t>
  </si>
  <si>
    <t>Directors' Certificate</t>
  </si>
  <si>
    <t>Investments in Subsidiaries and Associates (CA-4.2.1)</t>
  </si>
  <si>
    <t>Long term business liabilities and margin</t>
  </si>
  <si>
    <t>Unearned Premiums (net)</t>
  </si>
  <si>
    <t>Unearned Premiums (Net)</t>
  </si>
  <si>
    <t>Net of reinsurance (1-2)</t>
  </si>
  <si>
    <t>Management expenses in connection with  maintenance of business</t>
  </si>
  <si>
    <t>Latest (year of valuation)</t>
  </si>
  <si>
    <t>Earlier (year of valuation)</t>
  </si>
  <si>
    <t>Earliest (year of valuation)</t>
  </si>
  <si>
    <t>Analysis of major reinsurers</t>
  </si>
  <si>
    <t>Full name of reinsurer</t>
  </si>
  <si>
    <t>Outwards Premium</t>
  </si>
  <si>
    <t>Recoveries</t>
  </si>
  <si>
    <t>Dividends (paid and declared)</t>
  </si>
  <si>
    <t xml:space="preserve"> Line 30 as a % of line 55</t>
  </si>
  <si>
    <t>Quantifiable contingent liabilities in respect of general business as shown in a supplementary note</t>
  </si>
  <si>
    <t>Quantifiable contingent liabilities in respect of long term business as shown in a supplementary note</t>
  </si>
  <si>
    <t>Capital available allocated towards general business Required Solvency Margin</t>
  </si>
  <si>
    <t>Capital available allocated towards long term business Required Solvency Margin</t>
  </si>
  <si>
    <t>(Where premium is more than 5% of total outwards premium or recoveries represent more than 10% of Outstanding recoveries)</t>
  </si>
  <si>
    <t>Outstanding at the end of the previous year</t>
  </si>
  <si>
    <t>Recovered in the current year</t>
  </si>
  <si>
    <t>Other - not required to be specifically identified</t>
  </si>
  <si>
    <t>Totals</t>
  </si>
  <si>
    <t>Increase (decrease) in the value of non-linked assets brought into account (Market value adjustments)</t>
  </si>
  <si>
    <t>Increase (decrease) in the value of linked assets (Market value adjustments</t>
  </si>
  <si>
    <t>Commission/brokerage  payable in connection with acquisition of business</t>
  </si>
  <si>
    <t>Other commission/brokerage  payable</t>
  </si>
  <si>
    <t>UAE Durhams</t>
  </si>
  <si>
    <t>Exchange Rate</t>
  </si>
  <si>
    <t>Pipeline premium</t>
  </si>
  <si>
    <t>Amounts not yet due</t>
  </si>
  <si>
    <t>Instalments</t>
  </si>
  <si>
    <t>Provisions</t>
  </si>
  <si>
    <t>Amount per financial statements</t>
  </si>
  <si>
    <t>Aged analysis of receivables arising out of insurance operations</t>
  </si>
  <si>
    <t>Amounts due less than 6 months</t>
  </si>
  <si>
    <t>4</t>
  </si>
  <si>
    <t>&gt; 12 months</t>
  </si>
  <si>
    <t>Amounts due more than 6 months</t>
  </si>
  <si>
    <t>Ageing category</t>
  </si>
  <si>
    <t>Receivables arising out of direct insurance operations - Intermediaries</t>
  </si>
  <si>
    <t>Receivables arising out of direct insurance operations - Policyholders</t>
  </si>
  <si>
    <t>Current Issue Date</t>
  </si>
  <si>
    <t>Liabilities in currency as a % of total liabilities</t>
  </si>
  <si>
    <t>Where line 62 &gt; 10%, total assets in that currency must at least cover</t>
  </si>
  <si>
    <t>Investment fair value reserve (IAS 39) discounted to 45%</t>
  </si>
  <si>
    <t xml:space="preserve">Total </t>
  </si>
  <si>
    <t>Admissible amount as at the end of the previous year</t>
  </si>
  <si>
    <t xml:space="preserve"> Name of insurance Firm</t>
  </si>
  <si>
    <t>Directors' High Level Control Certificate</t>
  </si>
  <si>
    <t>Is company a single person company?</t>
  </si>
  <si>
    <t xml:space="preserve">yes </t>
  </si>
  <si>
    <t>no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</si>
  <si>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</si>
  <si>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</si>
  <si>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</si>
  <si>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</si>
  <si>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</si>
  <si>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</si>
  <si>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</si>
  <si>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</si>
  <si>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Assets of a type not valued above (see instruction 2)</t>
  </si>
  <si>
    <t>General Insurance Business Amount (Line 11 less line 14)</t>
  </si>
  <si>
    <t>(other than assets linked to long term liabilities)</t>
  </si>
  <si>
    <t>Analysis of admissible assets linked to long term liabilities</t>
  </si>
  <si>
    <t>CA-4.3</t>
  </si>
  <si>
    <t>Cash CA-4.3.2 (f)</t>
  </si>
  <si>
    <t>Unit trusts or mutual/managed fund CA-4.3.2 (e)</t>
  </si>
  <si>
    <t>Linked Assets</t>
  </si>
  <si>
    <t>Listed Securities CA-4.3.2 (b)</t>
  </si>
  <si>
    <t>Debt securities and other fixed income securities</t>
  </si>
  <si>
    <t>Other listed security (specify)</t>
  </si>
  <si>
    <t>Real estate assets CA-4.3.2 (a)</t>
  </si>
  <si>
    <t>Loans secured by mortgage or charge on land CA-4.3.2 (c)</t>
  </si>
  <si>
    <t>Deposits with approved financial institutions CA-4.3.2 (d)</t>
  </si>
  <si>
    <t>Column 1-(2+3)</t>
  </si>
  <si>
    <t>Adjustments as per CA-4.3.3 and 4.3.4 Valuation Rules</t>
  </si>
  <si>
    <t>Adjustments (Deductions) as per CA-4.3.2 Admissibility Rules</t>
  </si>
  <si>
    <t>Other (Please specify)</t>
  </si>
  <si>
    <t>Total linked assets</t>
  </si>
  <si>
    <t>Admissible assets as at the end of this financial year</t>
  </si>
  <si>
    <t>Admissible assets as at the end of the previous year</t>
  </si>
  <si>
    <t>Loans to approved financial institutions (CA-4.3.2 (d)</t>
  </si>
  <si>
    <t>3</t>
  </si>
  <si>
    <t>Negative fair value reserves</t>
  </si>
  <si>
    <t>17</t>
  </si>
  <si>
    <t xml:space="preserve"> Name of Insurance Firm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</si>
  <si>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</si>
  <si>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</si>
  <si>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</si>
  <si>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</si>
  <si>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Company Information (continued)</t>
  </si>
  <si>
    <t>Directors</t>
  </si>
  <si>
    <t>Date appointed</t>
  </si>
  <si>
    <t>Non-Exec</t>
  </si>
  <si>
    <t>Independ</t>
  </si>
  <si>
    <t>Name and address of external auditors</t>
  </si>
  <si>
    <t>Telephone</t>
  </si>
  <si>
    <t>Fax</t>
  </si>
  <si>
    <t>E-mail</t>
  </si>
  <si>
    <t>Name and title of company contact in respect of this Return:</t>
  </si>
  <si>
    <t xml:space="preserve">Name </t>
  </si>
  <si>
    <t>Attach corporate organisation chart identifying all persons in controlled functions as defined in Paragraph AU-1.2.2</t>
  </si>
  <si>
    <t>Other Shareholders*</t>
  </si>
  <si>
    <t>* List all controllers as defined under section GR-5.2 and include other shareholders that are not considered controllers as one total group.</t>
  </si>
  <si>
    <t>Analysis of admissible assets -- Counterparty Limits</t>
  </si>
  <si>
    <t>For purposes of audited financial statements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</si>
  <si>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</si>
  <si>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</si>
  <si>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</si>
  <si>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</si>
  <si>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</si>
  <si>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</si>
  <si>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Long term (&gt; 3 months)</t>
  </si>
  <si>
    <t>Attach corporate structure chart identifying all undertakings closely linked and the related percentage as defined in paragraph GR-6.2.1</t>
  </si>
  <si>
    <t>Life Insurance - All types: Assurance and annuity contracts</t>
  </si>
  <si>
    <t>Charges in respect of tax on investment income (Instruction 2)</t>
  </si>
  <si>
    <t>Taxation on realised capital gains (Instruction 2)</t>
  </si>
  <si>
    <t>Personal accident and long term medication insurance contracts</t>
  </si>
  <si>
    <t>Fund Accumulation - Other than Pension business contracts</t>
  </si>
  <si>
    <t>Fund Accumulation - Pension business contracts</t>
  </si>
  <si>
    <t>Long term business: Aggregate revenue account for internal unit linked funds</t>
  </si>
  <si>
    <t>No of lives</t>
  </si>
  <si>
    <t>Total permanent health claims (21+22)</t>
  </si>
  <si>
    <t>Total fund accumulations - Other than pension business claims (31 to 34)</t>
  </si>
  <si>
    <t>Total fund accumulations - Pension business claims (41 to 44)</t>
  </si>
  <si>
    <t>1. Change in net writings</t>
  </si>
  <si>
    <t>2. Change in gross writings</t>
  </si>
  <si>
    <t>3. Net risk ratio</t>
  </si>
  <si>
    <t>4.Gross risk ratio</t>
  </si>
  <si>
    <t>5. Change in capital &amp; surplus</t>
  </si>
  <si>
    <t>6. Amounts due from agents &amp; subsidiaries</t>
  </si>
  <si>
    <t>7. Surplus Aid</t>
  </si>
  <si>
    <t>8. Capital &amp; surplus as a % of liabilities</t>
  </si>
  <si>
    <t>9. Surplus capital over Required Solvency Margin</t>
  </si>
  <si>
    <t>10. Investment Risk Ratio</t>
  </si>
  <si>
    <t>As at the end of this financial year</t>
  </si>
  <si>
    <t>As at the end of the previous year</t>
  </si>
  <si>
    <t>Source</t>
  </si>
  <si>
    <t>Form</t>
  </si>
  <si>
    <t>Line</t>
  </si>
  <si>
    <t>Column</t>
  </si>
  <si>
    <t>GENERAL BUSINESS</t>
  </si>
  <si>
    <t>LONG TERM BUSINESS</t>
  </si>
  <si>
    <t>Marine cargo, marine hull</t>
  </si>
  <si>
    <t>Aviation</t>
  </si>
  <si>
    <t>Motor</t>
  </si>
  <si>
    <t>Liabitity</t>
  </si>
  <si>
    <t>Medical (short term ≤ 1 year)</t>
  </si>
  <si>
    <t>See instruction 4</t>
  </si>
  <si>
    <t>See instruction 5</t>
  </si>
  <si>
    <t>See instruction 6</t>
  </si>
  <si>
    <t>See instruction 2</t>
  </si>
  <si>
    <t>See instruction 3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</si>
  <si>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</si>
  <si>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</si>
  <si>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</si>
  <si>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</si>
  <si>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</si>
  <si>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</si>
  <si>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</si>
  <si>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</si>
  <si>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</si>
  <si>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</si>
  <si>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</si>
  <si>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</si>
  <si>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</si>
  <si>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</si>
  <si>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</si>
  <si>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</si>
  <si>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Claims ratio %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</si>
  <si>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</si>
  <si>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</si>
  <si>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</si>
  <si>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</si>
  <si>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</si>
  <si>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</si>
  <si>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Reconciliation to asset values determined in accordance with</t>
  </si>
  <si>
    <t xml:space="preserve">Cash bonuses which had not been paid to policyholders prior to end of the financial year </t>
  </si>
  <si>
    <t>Balance of surplus/(valuation deficit)</t>
  </si>
  <si>
    <t>Long term business fund carried forward (11 to 13)</t>
  </si>
  <si>
    <t xml:space="preserve">Claims outstanding which had fallen </t>
  </si>
  <si>
    <t>Gross amount</t>
  </si>
  <si>
    <t>due for payment before the end of the financial year</t>
  </si>
  <si>
    <t>Reinsurers' share</t>
  </si>
  <si>
    <t>Net (15-16)</t>
  </si>
  <si>
    <t>Provisions for other</t>
  </si>
  <si>
    <t>Taxation</t>
  </si>
  <si>
    <t>risks and charges</t>
  </si>
  <si>
    <t>Deposits received from reinsurers</t>
  </si>
  <si>
    <t>Arising out of</t>
  </si>
  <si>
    <t>Direct business</t>
  </si>
  <si>
    <t xml:space="preserve"> insurance operations</t>
  </si>
  <si>
    <t>Reinsurance accepted</t>
  </si>
  <si>
    <t>Reinsurance ceded</t>
  </si>
  <si>
    <t>Secured</t>
  </si>
  <si>
    <t>Creditors and other liabilities</t>
  </si>
  <si>
    <t>Unsecured</t>
  </si>
  <si>
    <t>Amounts owed to credit institutions</t>
  </si>
  <si>
    <t>creditors</t>
  </si>
  <si>
    <t>Accruals and deferred income</t>
  </si>
  <si>
    <t>Excess of the value of net admissible assets</t>
  </si>
  <si>
    <t>Other Liabilities</t>
  </si>
  <si>
    <t>Total liabilities and margins</t>
  </si>
  <si>
    <t>Amounts included in line 59 attributable to liabilities to related companies, other than those under contracts of insurance or reinsurance</t>
  </si>
  <si>
    <t>Premiums written less return premiums</t>
  </si>
  <si>
    <t>Net unearned</t>
  </si>
  <si>
    <t>Reinsurance</t>
  </si>
  <si>
    <t>Net written</t>
  </si>
  <si>
    <t>premiums at</t>
  </si>
  <si>
    <t>earned</t>
  </si>
  <si>
    <t>Class of Insurance</t>
  </si>
  <si>
    <t>Direct</t>
  </si>
  <si>
    <t>ceded</t>
  </si>
  <si>
    <t>beginning of</t>
  </si>
  <si>
    <t>end of year</t>
  </si>
  <si>
    <t>year</t>
  </si>
  <si>
    <t>(01)</t>
  </si>
  <si>
    <t>(02)</t>
  </si>
  <si>
    <t>(03)</t>
  </si>
  <si>
    <t>(04)</t>
  </si>
  <si>
    <t>(05)</t>
  </si>
  <si>
    <t>(06)</t>
  </si>
  <si>
    <t>(07)</t>
  </si>
  <si>
    <t>Amount of any additional mathematical reserves included in line 51 which have been taken into account in the appointed actuary's certificate</t>
  </si>
  <si>
    <t>See instruction 7</t>
  </si>
  <si>
    <t>Technical provisions</t>
  </si>
  <si>
    <t>(gross amount)</t>
  </si>
  <si>
    <t>Arising out of insurance operations</t>
  </si>
  <si>
    <t>Debenture loans</t>
  </si>
  <si>
    <t>Creditors</t>
  </si>
  <si>
    <t>Other creditors</t>
  </si>
  <si>
    <t xml:space="preserve">Other  </t>
  </si>
  <si>
    <t>Conventional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</si>
  <si>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</si>
  <si>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</si>
  <si>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</si>
  <si>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</si>
  <si>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</si>
  <si>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</si>
  <si>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>(06/IFR70.20(9))</t>
  </si>
  <si>
    <t>This financial year</t>
  </si>
  <si>
    <t>Previous year</t>
  </si>
  <si>
    <t>Claims incurred</t>
  </si>
  <si>
    <t xml:space="preserve">Total technical provisions </t>
  </si>
  <si>
    <t xml:space="preserve">Total creditors </t>
  </si>
  <si>
    <t>Net of reinsurance</t>
  </si>
  <si>
    <t xml:space="preserve"> October 2006</t>
  </si>
  <si>
    <t xml:space="preserve">               October 2006</t>
  </si>
  <si>
    <t xml:space="preserve">              October 2006</t>
  </si>
  <si>
    <t>Date of Registration</t>
  </si>
  <si>
    <t xml:space="preserve">Commercial Registration No. </t>
  </si>
  <si>
    <t>______</t>
  </si>
  <si>
    <t xml:space="preserve">                        October 2006</t>
  </si>
  <si>
    <t>(No. of Building, Road, Block)</t>
  </si>
  <si>
    <t xml:space="preserve">                                   October 2006</t>
  </si>
  <si>
    <t>October 2006</t>
  </si>
  <si>
    <t>in Bahrain</t>
  </si>
  <si>
    <t>in other</t>
  </si>
  <si>
    <t>Countries</t>
  </si>
  <si>
    <t>(01+02+03</t>
  </si>
  <si>
    <t>-04-05)</t>
  </si>
  <si>
    <t>(08)</t>
  </si>
  <si>
    <t>(09)</t>
  </si>
  <si>
    <t>10/2006</t>
  </si>
  <si>
    <t>(06+07-08)</t>
  </si>
  <si>
    <t xml:space="preserve"> Other  (please specify)………………………….</t>
  </si>
  <si>
    <t xml:space="preserve">             October 2006</t>
  </si>
  <si>
    <t xml:space="preserve">               Claims incurred including adjustment expenses</t>
  </si>
  <si>
    <t>Net incurred</t>
  </si>
  <si>
    <t>Claims ratio</t>
  </si>
  <si>
    <t>(10)</t>
  </si>
  <si>
    <t>(11)</t>
  </si>
  <si>
    <t>07</t>
  </si>
  <si>
    <t>09</t>
  </si>
  <si>
    <t>General Business: Calculation of required margin of solvency - Premium basis (CA-2.1.13)</t>
  </si>
  <si>
    <t>General Business: calculation of RSM - Premium Basis</t>
  </si>
  <si>
    <t>Insurance Firm Return (conventional principles)</t>
  </si>
  <si>
    <t>IFR (C) Form</t>
  </si>
  <si>
    <t xml:space="preserve">IFR (C) Form </t>
  </si>
  <si>
    <t>Telephone:</t>
  </si>
  <si>
    <t>Fax:</t>
  </si>
  <si>
    <t>Name of Money Laundering Reporting Officer (MLRO):</t>
  </si>
  <si>
    <t>SR</t>
  </si>
  <si>
    <t>QR</t>
  </si>
  <si>
    <t>KD</t>
  </si>
  <si>
    <t>Omani Riyal</t>
  </si>
  <si>
    <t>Grand</t>
  </si>
  <si>
    <t>CHECK</t>
  </si>
  <si>
    <t>BD</t>
  </si>
  <si>
    <t>OC</t>
  </si>
  <si>
    <t>SUMS</t>
  </si>
  <si>
    <t>OBLIGATIONS TO  BANKS - TOTAL</t>
  </si>
  <si>
    <t>(a)  Commercial Banks</t>
  </si>
  <si>
    <t xml:space="preserve">(b)  Investment Banks </t>
  </si>
  <si>
    <t>(c)  OBUs in Bahrain</t>
  </si>
  <si>
    <t>(a)  Central Governments</t>
  </si>
  <si>
    <t>(b)  Banking  Sector</t>
  </si>
  <si>
    <t xml:space="preserve"> Net                    (04+05-06)</t>
  </si>
  <si>
    <t>Commissions in respect pf premiums written</t>
  </si>
  <si>
    <t>Recognised in the current year</t>
  </si>
  <si>
    <t>Premiums earned (ceded)</t>
  </si>
  <si>
    <t>Claims incurred (recovered)</t>
  </si>
  <si>
    <t>Outstanding at the end of the current year (Col 7+8-9)</t>
  </si>
  <si>
    <t>Effective Date or date of Latest Revision of Contract</t>
  </si>
  <si>
    <t>Inspections and Investigations…………………</t>
  </si>
  <si>
    <t>12</t>
  </si>
  <si>
    <t>22</t>
  </si>
  <si>
    <t>24</t>
  </si>
  <si>
    <t>30</t>
  </si>
  <si>
    <t>38</t>
  </si>
  <si>
    <t>50</t>
  </si>
  <si>
    <t>(c)  Non-Bank Financial Corporations</t>
  </si>
  <si>
    <t>(d)  Public Nonfinancial Corporations 1/</t>
  </si>
  <si>
    <t>(e)  Other Nonfinancial Corporations 2/</t>
  </si>
  <si>
    <t>(f)  Other sectors 3/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</si>
  <si>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</si>
  <si>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</si>
  <si>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</si>
  <si>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</si>
  <si>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</si>
  <si>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</si>
  <si>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39</t>
  </si>
  <si>
    <t>OTHER REVENUE AND EXPENSES</t>
  </si>
  <si>
    <t xml:space="preserve">Income (Loss) from Ancillary Operations </t>
  </si>
  <si>
    <t>40</t>
  </si>
  <si>
    <t>Share of Net Income (Loss) of Subsidiaries and Affiliates  ..........................................</t>
  </si>
  <si>
    <t>41</t>
  </si>
  <si>
    <t>Other  .................................................................................................................................................</t>
  </si>
  <si>
    <t>INCOME TAXES</t>
  </si>
  <si>
    <t>Current  ............................................................................................................................................</t>
  </si>
  <si>
    <t>Future  ..........................................................................................................................................</t>
  </si>
  <si>
    <t>Expense Classification</t>
  </si>
  <si>
    <t xml:space="preserve">Deferred at End </t>
  </si>
  <si>
    <t xml:space="preserve">Attributable to </t>
  </si>
  <si>
    <t>of Year</t>
  </si>
  <si>
    <t>the Year</t>
  </si>
  <si>
    <t>Expenses</t>
  </si>
  <si>
    <t>Corporate Organisation Chart</t>
  </si>
  <si>
    <t>20.10</t>
  </si>
  <si>
    <t>20.20</t>
  </si>
  <si>
    <t>20.30</t>
  </si>
  <si>
    <t>20.40</t>
  </si>
  <si>
    <t>20.50</t>
  </si>
  <si>
    <t>Summary Financial Position</t>
  </si>
  <si>
    <t>20.60</t>
  </si>
  <si>
    <t>20.70</t>
  </si>
  <si>
    <t>20.80</t>
  </si>
  <si>
    <t>20.90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</si>
  <si>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</si>
  <si>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</si>
  <si>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</si>
  <si>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</si>
  <si>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</si>
  <si>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</si>
  <si>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</si>
  <si>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</si>
  <si>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30.70</t>
  </si>
  <si>
    <t>30.80</t>
  </si>
  <si>
    <t>General Business: Summary Currency B/S</t>
  </si>
  <si>
    <t>40.10</t>
  </si>
  <si>
    <t>40.20</t>
  </si>
  <si>
    <t>40.30</t>
  </si>
  <si>
    <t>40.40</t>
  </si>
  <si>
    <t>40.50</t>
  </si>
  <si>
    <t>40.60</t>
  </si>
  <si>
    <t>Other Investments</t>
  </si>
  <si>
    <t>Other Assets</t>
  </si>
  <si>
    <t>Calculation of Insurance Business Amount</t>
  </si>
  <si>
    <t>50.10</t>
  </si>
  <si>
    <t>55.10</t>
  </si>
  <si>
    <t>60.10</t>
  </si>
  <si>
    <t>60.20</t>
  </si>
  <si>
    <t>60.30</t>
  </si>
  <si>
    <t>Aged Analysis of Receivables</t>
  </si>
  <si>
    <t>General Business: Liabilities</t>
  </si>
  <si>
    <t>60.40</t>
  </si>
  <si>
    <t>70.20</t>
  </si>
  <si>
    <t>70.30</t>
  </si>
  <si>
    <t>70.40</t>
  </si>
  <si>
    <t>70.50</t>
  </si>
  <si>
    <t>70.60</t>
  </si>
  <si>
    <t>General Business: Analysis of Premiums</t>
  </si>
  <si>
    <t>General Business: Analysis of Claims</t>
  </si>
  <si>
    <t>General Business: General Expenses</t>
  </si>
  <si>
    <t>75.10</t>
  </si>
  <si>
    <t>75.20</t>
  </si>
  <si>
    <t>75.30</t>
  </si>
  <si>
    <t>75.40</t>
  </si>
  <si>
    <t>75.50</t>
  </si>
  <si>
    <t>75.60</t>
  </si>
  <si>
    <t>75.70</t>
  </si>
  <si>
    <t>80.10</t>
  </si>
  <si>
    <t>80.20</t>
  </si>
  <si>
    <t>80.30</t>
  </si>
  <si>
    <t>80.40</t>
  </si>
  <si>
    <t>80.50</t>
  </si>
  <si>
    <t>80.60</t>
  </si>
  <si>
    <t>Total  ...................................................................................</t>
  </si>
  <si>
    <t>Category of surplus</t>
  </si>
  <si>
    <t>Section IFR 90.10</t>
  </si>
  <si>
    <t>TOTAL  ............................................</t>
  </si>
  <si>
    <t>Salaries and employee benefits  ……………………………………………………</t>
  </si>
  <si>
    <t>Agency (excluding commissions) …………………………………………………………….</t>
  </si>
  <si>
    <t>Management fees  ..........................................................</t>
  </si>
  <si>
    <t>Professional fees  .............................................................</t>
  </si>
  <si>
    <t>Occupancy  ……………………………………………………………………………..</t>
  </si>
  <si>
    <t>Information technology  …………………………………………………………………</t>
  </si>
  <si>
    <t>Allowance for doubtful accounts  ..................................</t>
  </si>
  <si>
    <t>Other expenses  ............................................................………………………………….</t>
  </si>
  <si>
    <t>Gross Premiums</t>
  </si>
  <si>
    <t>Commissions</t>
  </si>
  <si>
    <t>Summary of Commissions</t>
  </si>
  <si>
    <t>Fire ………………………………...…………………</t>
  </si>
  <si>
    <t>Website address</t>
  </si>
  <si>
    <t xml:space="preserve">Company Information  </t>
  </si>
  <si>
    <t xml:space="preserve">Corporate Organisation Chart </t>
  </si>
  <si>
    <t>Investment Income  ........................................................................................................................................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</si>
  <si>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</si>
  <si>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</si>
  <si>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</si>
  <si>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</si>
  <si>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TOTAL LIBILITIES AND EQUITY</t>
  </si>
  <si>
    <t>CASH ON HAND</t>
  </si>
  <si>
    <t>CLAIMS ON BANKS - TOTAL</t>
  </si>
  <si>
    <t>(b)  Investment Banks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</si>
  <si>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</si>
  <si>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</si>
  <si>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</si>
  <si>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</si>
  <si>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</si>
  <si>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</si>
  <si>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(b) Long Term - Total (&gt;1year)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</si>
  <si>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</si>
  <si>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</si>
  <si>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</si>
  <si>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</si>
  <si>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</si>
  <si>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</si>
  <si>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</si>
  <si>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</si>
  <si>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</si>
  <si>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</si>
  <si>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</si>
  <si>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</si>
  <si>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</si>
  <si>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Long Term</t>
  </si>
  <si>
    <t>Marine Cargo, marine hull</t>
  </si>
  <si>
    <t>Liability</t>
  </si>
  <si>
    <t>I.</t>
  </si>
  <si>
    <t>GROSS PREMIUMS</t>
  </si>
  <si>
    <t>II.</t>
  </si>
  <si>
    <t xml:space="preserve">GROSS CLAIMS </t>
  </si>
  <si>
    <t>66A</t>
  </si>
  <si>
    <t>67A</t>
  </si>
  <si>
    <t>3 months &lt; 6 months</t>
  </si>
  <si>
    <t>Accident year ended</t>
  </si>
  <si>
    <t>Claims paid (net) during the accident year</t>
  </si>
  <si>
    <t>Total claims paid (net) since the end of the accident year but prior to this financial year</t>
  </si>
  <si>
    <t>Claims paid (net) during this financial year</t>
  </si>
  <si>
    <t>Claims outstanding carried forward</t>
  </si>
  <si>
    <t>Claims outstanding brought forward</t>
  </si>
  <si>
    <t>Earned premiums (net)</t>
  </si>
  <si>
    <t>Claims ratio                %</t>
  </si>
  <si>
    <t>Year</t>
  </si>
  <si>
    <t>Reported (net)</t>
  </si>
  <si>
    <t>Incurred but not reported (net)</t>
  </si>
  <si>
    <t>Prior accident years</t>
  </si>
  <si>
    <t>Total (11 to 22)</t>
  </si>
  <si>
    <t>Long term business: Revenue account</t>
  </si>
  <si>
    <t>Items to be shown net of reinsurance ceded</t>
  </si>
  <si>
    <t>The financial year</t>
  </si>
  <si>
    <t>Earned premiums</t>
  </si>
  <si>
    <t>Investment income receivable before deduction of tax</t>
  </si>
  <si>
    <t>Other income</t>
  </si>
  <si>
    <t>Type of long term insurance</t>
  </si>
  <si>
    <t>Linked life insurance where firm bears investment risk</t>
  </si>
  <si>
    <t>Linked life insurance where firm bears NO investment risk</t>
  </si>
  <si>
    <t>Total income (11 to 15)</t>
  </si>
  <si>
    <t>Expenses payable</t>
  </si>
  <si>
    <t>Interest payable before deduction of tax</t>
  </si>
  <si>
    <t>Other expenditure</t>
  </si>
  <si>
    <t>Transfer to (from) non technical account</t>
  </si>
  <si>
    <t>Total expenditure (21 to 26)</t>
  </si>
  <si>
    <t>Increase (decrease) in fund in financial year (19-29)</t>
  </si>
  <si>
    <t>Fund brought forward</t>
  </si>
  <si>
    <t>Fund carried forward (39+49)</t>
  </si>
  <si>
    <t>Currency</t>
  </si>
  <si>
    <t>Claims paid (gross) during the accident year</t>
  </si>
  <si>
    <t>Total claims paid (gross) since the end of the accident year but prior to this financial year</t>
  </si>
  <si>
    <t>Claims paid (gross) during this financial year</t>
  </si>
  <si>
    <t>Balance on each accident year (4+5+6-7-8)</t>
  </si>
  <si>
    <t>Earned premiums (gross)</t>
  </si>
  <si>
    <t>Deterioration / (surplus) of original reserve %</t>
  </si>
  <si>
    <t>Column 3-4</t>
  </si>
  <si>
    <t>Reported (gross)</t>
  </si>
  <si>
    <t>Incurred but not reported (gross)</t>
  </si>
  <si>
    <t>Directors' remuneration  ......................................................</t>
  </si>
  <si>
    <t>(does not apply to pure reinsurers)</t>
  </si>
  <si>
    <t>Analysis of types of reinsurance: Premiums and claims - reinsurance ceded</t>
  </si>
  <si>
    <t>Analysis of types of reinsurance: Premiums and claims</t>
  </si>
  <si>
    <t>Analysis of types of reinsurance:  Premiums and claims</t>
  </si>
  <si>
    <t>Long term business: Analysis of premiums and expenses</t>
  </si>
  <si>
    <t>Gross</t>
  </si>
  <si>
    <t>Payable to or recoverable from reinsurers</t>
  </si>
  <si>
    <t>Single premium</t>
  </si>
  <si>
    <t>Regular premium</t>
  </si>
  <si>
    <t>Earned premiums in the financial year</t>
  </si>
  <si>
    <t>Total premiums</t>
  </si>
  <si>
    <t>Expenses payable in the financial year</t>
  </si>
  <si>
    <t>Management expenses in connection with acquisition of business</t>
  </si>
  <si>
    <t>Other management expenses</t>
  </si>
  <si>
    <t>Total expenses (41 to 45)</t>
  </si>
  <si>
    <t>Claims incurred in the financial year</t>
  </si>
  <si>
    <t>Recoverable from reinsurers</t>
  </si>
  <si>
    <t>On death</t>
  </si>
  <si>
    <t>By way of lump sums on maturity</t>
  </si>
  <si>
    <t>By way of annuity payments</t>
  </si>
  <si>
    <t>By way of payments arising from other insured events</t>
  </si>
  <si>
    <t>On surrender or partial surrender</t>
  </si>
  <si>
    <t>Total life assurance and annuity claims (11 to 15)</t>
  </si>
  <si>
    <t>By way of lump sums on vesting</t>
  </si>
  <si>
    <t>By way of vested annuity payments</t>
  </si>
  <si>
    <t>By way of lump sums</t>
  </si>
  <si>
    <t>By way of periodical payments</t>
  </si>
  <si>
    <t>Total claims (19+29+39+49)</t>
  </si>
  <si>
    <t>Long term business: Summarised balance sheet for internal linked funds</t>
  </si>
  <si>
    <t>Name of fund</t>
  </si>
  <si>
    <t>Directly held assets</t>
  </si>
  <si>
    <t>Investment in other internal linked funds of the insurer</t>
  </si>
  <si>
    <t>Total assets (2+3)</t>
  </si>
  <si>
    <t>Provision for tax on unrealised capital gains</t>
  </si>
  <si>
    <t>Secured and unsecured loans</t>
  </si>
  <si>
    <t>Other liabilities</t>
  </si>
  <si>
    <t>Total</t>
  </si>
  <si>
    <t>Value of total creation of units</t>
  </si>
  <si>
    <t>Investment income attributable to the funds before deduction of tax</t>
  </si>
  <si>
    <t>Increase (decrease) in the value of investments in the financial year</t>
  </si>
  <si>
    <t>Total income (11 to 14)</t>
  </si>
  <si>
    <t>Value of total cancellation of units</t>
  </si>
  <si>
    <t>Charges for management</t>
  </si>
  <si>
    <t>Increase (decrease) in amount set aside for tax on capital gains not yet realised</t>
  </si>
  <si>
    <t>Increase (decrease) in funds in financial year (19-29)</t>
  </si>
  <si>
    <t>Internal linked funds brought forward</t>
  </si>
  <si>
    <t>Internal linked funds carried forward (39+49)</t>
  </si>
  <si>
    <t>Long term business: Summary of changes in long term business</t>
  </si>
  <si>
    <t>No of contracts</t>
  </si>
  <si>
    <t>Annual premiums</t>
  </si>
  <si>
    <t>In force at beginning of year</t>
  </si>
  <si>
    <t>New business and increases</t>
  </si>
  <si>
    <t>Net transfers and other alterations 'on'</t>
  </si>
  <si>
    <t>Total 'on' (12+13)</t>
  </si>
  <si>
    <t>Deaths</t>
  </si>
  <si>
    <t>Other insured events</t>
  </si>
  <si>
    <t>Maturities</t>
  </si>
  <si>
    <t>Surrenders</t>
  </si>
  <si>
    <t>Forfeitures</t>
  </si>
  <si>
    <t>T</t>
  </si>
  <si>
    <t>Table of Contents</t>
  </si>
  <si>
    <t>Guidance Note</t>
  </si>
  <si>
    <t>Statement of Solvency</t>
  </si>
  <si>
    <t>Conversions to paid-up policies for reduced benefits</t>
  </si>
  <si>
    <t>Net transfers, expiries and other alterations 'off'</t>
  </si>
  <si>
    <t>Total 'off' (21 to 27)</t>
  </si>
  <si>
    <t>In force at end of year (11+19-29)</t>
  </si>
  <si>
    <t>Long term business: Valuation result and distribution of surplus</t>
  </si>
  <si>
    <t>Fund carried forward</t>
  </si>
  <si>
    <t>Bonus payments made to policyholders in anticipation of a surplus</t>
  </si>
  <si>
    <t>Transfers out of fund/parts of fund</t>
  </si>
  <si>
    <t>Transfers to non-technical account</t>
  </si>
  <si>
    <t>Transfers to other funds/parts of funds</t>
  </si>
  <si>
    <t>Net transfer out of funds/parts of funds (13+14)</t>
  </si>
  <si>
    <t>Total (11+12+15)</t>
  </si>
  <si>
    <t>Valuation result</t>
  </si>
  <si>
    <t>Mathematical reserves for accumulating with profit policies</t>
  </si>
  <si>
    <t>Mathematical reserves for other non linked contracts</t>
  </si>
  <si>
    <t>Mathematical reserves for property linked contracts</t>
  </si>
  <si>
    <t>Mathematical reserves for index linked contracts</t>
  </si>
  <si>
    <t>Total (17 to 20)</t>
  </si>
  <si>
    <t>Table of Contents (Continued)</t>
  </si>
  <si>
    <t>Table of Contents 1.0</t>
  </si>
  <si>
    <t>Table of Contents 1.1</t>
  </si>
  <si>
    <t>(Next Page is Table of Contents 1.1)</t>
  </si>
  <si>
    <t>Surplus including contingency and other reserves held towards the solvency margin (deficiency) (16-21)</t>
  </si>
  <si>
    <t>E-mail:</t>
  </si>
  <si>
    <t>Name of audit partner</t>
  </si>
  <si>
    <t>Higher of lines 40, 41 and 42</t>
  </si>
  <si>
    <t>Class and Full Description</t>
  </si>
  <si>
    <t>Authorised</t>
  </si>
  <si>
    <t>Issued</t>
  </si>
  <si>
    <t>Number</t>
  </si>
  <si>
    <t>Amount</t>
  </si>
  <si>
    <t xml:space="preserve">Amount </t>
  </si>
  <si>
    <t>Paid</t>
  </si>
  <si>
    <t>Unpaid</t>
  </si>
  <si>
    <t>BD'000</t>
  </si>
  <si>
    <t>Common</t>
  </si>
  <si>
    <t>01</t>
  </si>
  <si>
    <t>02</t>
  </si>
  <si>
    <t>03</t>
  </si>
  <si>
    <t>16</t>
  </si>
  <si>
    <t>Has the insurance firm entered into any material outsourcing arrangements (refer to RM-7)?</t>
  </si>
  <si>
    <t>If yes, please give details:</t>
  </si>
  <si>
    <t>Outsource Provider</t>
  </si>
  <si>
    <t>Details</t>
  </si>
  <si>
    <t>Type of service</t>
  </si>
  <si>
    <t>Close link</t>
  </si>
  <si>
    <t>If yes, please provide details (see Intructions)</t>
  </si>
  <si>
    <t>18</t>
  </si>
  <si>
    <t>Has the insurance firm been involved in any transactions relating to derivative instruments (e.g. forwards, futures, swaps or options contracts) or any other off-balance sheet instruments during the year?</t>
  </si>
  <si>
    <t>Total admissible assets (other than assets linked to long term liabilities) (as per line 94 column 6 from section IFR 40.40 - counterparty limits adjustments line 20 column 4 IFR 40.50 )</t>
  </si>
  <si>
    <t>Were any of the assets of the insurance firm pledged as security or lodged as collateral at at year-end?</t>
  </si>
  <si>
    <t>Have there been any substantial changes in ownership since the date of filing the last IFR? (refer to Instructions)</t>
  </si>
  <si>
    <t>59</t>
  </si>
  <si>
    <t>Preferred</t>
  </si>
  <si>
    <t>04</t>
  </si>
  <si>
    <t>05</t>
  </si>
  <si>
    <t>06</t>
  </si>
  <si>
    <t>Name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</si>
  <si>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</si>
  <si>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</si>
  <si>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</si>
  <si>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</si>
  <si>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 xml:space="preserve"> Name of fund</t>
  </si>
  <si>
    <t xml:space="preserve"> Category of Assets</t>
  </si>
  <si>
    <t xml:space="preserve"> Category of surplus</t>
  </si>
  <si>
    <t xml:space="preserve"> Financial Year ended (DD/MM/YYYYY)</t>
  </si>
  <si>
    <t xml:space="preserve"> Financial Year ended </t>
  </si>
  <si>
    <t>Location</t>
  </si>
  <si>
    <t>Number of</t>
  </si>
  <si>
    <t>% of Voting</t>
  </si>
  <si>
    <t>(Country)</t>
  </si>
  <si>
    <t>Shares held</t>
  </si>
  <si>
    <t>Rights</t>
  </si>
  <si>
    <t>100.00%</t>
  </si>
  <si>
    <t>Currency Specify</t>
  </si>
  <si>
    <t>Balance of surplus brought forward unappropriated from last valuation</t>
  </si>
  <si>
    <t>Transfers into fund/part of fund</t>
  </si>
  <si>
    <t>Transfer from non-technical account</t>
  </si>
  <si>
    <t>Composition of surplus</t>
  </si>
  <si>
    <t>Transfer from other funds/parts of fund</t>
  </si>
  <si>
    <t>Net transfer into fund/part of fund (32+33)</t>
  </si>
  <si>
    <t>Surplus arising since the last valuation</t>
  </si>
  <si>
    <t>Total (31+34+35)</t>
  </si>
  <si>
    <t>Cash bonuses</t>
  </si>
  <si>
    <t>Allocated to policyholders</t>
  </si>
  <si>
    <t>Reversionary bonuses</t>
  </si>
  <si>
    <t>by way of</t>
  </si>
  <si>
    <t>Other bonuses</t>
  </si>
  <si>
    <t>Distribution of</t>
  </si>
  <si>
    <t>Premium reductions</t>
  </si>
  <si>
    <t>surplus</t>
  </si>
  <si>
    <t>Total allocated to policyholders (41 to 45)</t>
  </si>
  <si>
    <t>Net transfer out of fund/part of fund</t>
  </si>
  <si>
    <t>Total distributed surplus (46+47)</t>
  </si>
  <si>
    <t>Balance of surplus (including contingency and other reserves held towards the solvency margin) carried forward unappropriated</t>
  </si>
  <si>
    <t>Total (48+49)</t>
  </si>
  <si>
    <t>Percentage of distributed surplus allocated to policyholders of fund/part of fund</t>
  </si>
  <si>
    <t>Long term business: Required minimum margin</t>
  </si>
  <si>
    <t>Class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</si>
  <si>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</si>
  <si>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</si>
  <si>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</si>
  <si>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</si>
  <si>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</si>
  <si>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</si>
  <si>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</si>
  <si>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13. 1 Year Development as a % of Capital &amp; Surplus</t>
  </si>
  <si>
    <t>Mathematical reserves after</t>
  </si>
  <si>
    <t>Capital Available</t>
  </si>
  <si>
    <t xml:space="preserve">CALCULATION OF AVAILABLE CAPITAL </t>
  </si>
  <si>
    <t>Total Capital Available Allocated</t>
  </si>
  <si>
    <t>Unclaimed dividends from previous years</t>
  </si>
  <si>
    <t>¨</t>
  </si>
  <si>
    <t>Long term business: Valuation summary of non-linked contracts (other than accumulating with-profit policies)</t>
  </si>
  <si>
    <t>Type of insurance or name of contract</t>
  </si>
  <si>
    <t>Valuation basis</t>
  </si>
  <si>
    <t>Amount of sums assured or</t>
  </si>
  <si>
    <t>Amount of annual premiums</t>
  </si>
  <si>
    <t>Proportion of office</t>
  </si>
  <si>
    <t xml:space="preserve">Value of sums assured or </t>
  </si>
  <si>
    <t>Value of annual premiums</t>
  </si>
  <si>
    <t xml:space="preserve">Amount of mathematical </t>
  </si>
  <si>
    <t>Rate of interest</t>
  </si>
  <si>
    <t>Mortality or morbidity table</t>
  </si>
  <si>
    <t>annuities  per annum, including vested reversionary bonuses</t>
  </si>
  <si>
    <t>Net premiums</t>
  </si>
  <si>
    <t>premiums reserved for expenses and profits</t>
  </si>
  <si>
    <t>annuities per annum, including vested reversionary bonuses</t>
  </si>
  <si>
    <t>reserves</t>
  </si>
  <si>
    <t>Long term business: Valuation summary of accumulating with-profit policies</t>
  </si>
  <si>
    <t>Amount of sums assured or annuities per annum, including vested reversionary bonuses</t>
  </si>
  <si>
    <t>Liability in respect of current benefits included vested bonuses</t>
  </si>
  <si>
    <t>Guaranteed on death</t>
  </si>
  <si>
    <t>Current on death</t>
  </si>
  <si>
    <t>Guaranteed on maturity</t>
  </si>
  <si>
    <t>Current benefit value</t>
  </si>
  <si>
    <t>Discounted value</t>
  </si>
  <si>
    <t>Mortality and expenses</t>
  </si>
  <si>
    <t>Options and guarantees other than investment performance guarantees</t>
  </si>
  <si>
    <t>Long term business: Valuation summary of property linked contracts</t>
  </si>
  <si>
    <t>Name of contract</t>
  </si>
  <si>
    <t>Category of unit link</t>
  </si>
  <si>
    <t>Unit liability</t>
  </si>
  <si>
    <t>Current on death/current payable per annum</t>
  </si>
  <si>
    <t>Calculation of the Insurance Business Amount</t>
  </si>
  <si>
    <t>General Insurance Business Amount</t>
  </si>
  <si>
    <t>Long-Term Insurance Business Amount</t>
  </si>
  <si>
    <t>Title</t>
  </si>
  <si>
    <t>Total liabilities (Sum lines 73 plus 74)</t>
  </si>
  <si>
    <t>11. Loss reserves to Capital &amp; Surplus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</si>
</sst>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#,###.0;\-#,###.0;\-\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\%"/>
    <numFmt numFmtId="185" formatCode="0.0\%"/>
    <numFmt numFmtId="186" formatCode="0.0000"/>
    <numFmt numFmtId="187" formatCode="0.00\%"/>
    <numFmt numFmtId="188" formatCode="_(* #,##0_);_(* \(#,##0\);_(* &quot;-&quot;??_);_(@_)"/>
    <numFmt numFmtId="189" formatCode="0##"/>
    <numFmt numFmtId="190" formatCode="0.0"/>
    <numFmt numFmtId="191" formatCode="#,##0\ &quot;$&quot;_);\(#,##0\ &quot;$&quot;\)"/>
    <numFmt numFmtId="192" formatCode="#,##0\ &quot;$&quot;_);[Red]\(#,##0\ &quot;$&quot;\)"/>
    <numFmt numFmtId="193" formatCode="#,##0.00\ &quot;$&quot;_);\(#,##0.00\ &quot;$&quot;\)"/>
    <numFmt numFmtId="194" formatCode="#,##0.00\ &quot;$&quot;_);[Red]\(#,##0.00\ &quot;$&quot;\)"/>
    <numFmt numFmtId="195" formatCode="_ * #,##0_)\ &quot;$&quot;_ ;_ * \(#,##0\)\ &quot;$&quot;_ ;_ * &quot;-&quot;_)\ &quot;$&quot;_ ;_ @_ "/>
    <numFmt numFmtId="196" formatCode="_ * #,##0_)\ _$_ ;_ * \(#,##0\)\ _$_ ;_ * &quot;-&quot;_)\ _$_ ;_ @_ "/>
    <numFmt numFmtId="197" formatCode="_ * #,##0.00_)\ &quot;$&quot;_ ;_ * \(#,##0.00\)\ &quot;$&quot;_ ;_ * &quot;-&quot;??_)\ &quot;$&quot;_ ;_ @_ "/>
    <numFmt numFmtId="198" formatCode="_ * #,##0.00_)\ _$_ ;_ * \(#,##0.00\)\ _$_ ;_ * &quot;-&quot;??_)\ _$_ ;_ @_ "/>
    <numFmt numFmtId="199" formatCode="00000"/>
    <numFmt numFmtId="200" formatCode="0.0000000"/>
    <numFmt numFmtId="201" formatCode="0.000000"/>
    <numFmt numFmtId="202" formatCode="0.00000"/>
    <numFmt numFmtId="203" formatCode="0.000"/>
    <numFmt numFmtId="204" formatCode="0.00000000"/>
    <numFmt numFmtId="205" formatCode="&quot;ر.س.&quot;\ #,##0_-;&quot;ر.س.&quot;\ #,##0\-"/>
    <numFmt numFmtId="206" formatCode="&quot;ر.س.&quot;\ #,##0_-;[Red]&quot;ر.س.&quot;\ #,##0\-"/>
    <numFmt numFmtId="207" formatCode="&quot;ر.س.&quot;\ #,##0.00_-;&quot;ر.س.&quot;\ #,##0.00\-"/>
    <numFmt numFmtId="208" formatCode="&quot;ر.س.&quot;\ #,##0.00_-;[Red]&quot;ر.س.&quot;\ #,##0.00\-"/>
    <numFmt numFmtId="209" formatCode="_-&quot;ر.س.&quot;\ * #,##0_-;_-&quot;ر.س.&quot;\ * #,##0\-;_-&quot;ر.س.&quot;\ * &quot;-&quot;_-;_-@_-"/>
    <numFmt numFmtId="210" formatCode="_-* #,##0_-;_-* #,##0\-;_-* &quot;-&quot;_-;_-@_-"/>
    <numFmt numFmtId="211" formatCode="_-&quot;ر.س.&quot;\ * #,##0.00_-;_-&quot;ر.س.&quot;\ * #,##0.00\-;_-&quot;ر.س.&quot;\ * &quot;-&quot;??_-;_-@_-"/>
    <numFmt numFmtId="212" formatCode="_-* #,##0.00_-;_-* #,##0.00\-;_-* &quot;-&quot;??_-;_-@_-"/>
    <numFmt numFmtId="213" formatCode="&quot;د.ب.&quot;\ #,##0_-;&quot;د.ب.&quot;\ #,##0\-"/>
    <numFmt numFmtId="214" formatCode="&quot;د.ب.&quot;\ #,##0_-;[Red]&quot;د.ب.&quot;\ #,##0\-"/>
    <numFmt numFmtId="215" formatCode="&quot;د.ب.&quot;\ #,##0.00_-;&quot;د.ب.&quot;\ #,##0.00\-"/>
    <numFmt numFmtId="216" formatCode="&quot;د.ب.&quot;\ #,##0.00_-;[Red]&quot;د.ب.&quot;\ #,##0.00\-"/>
    <numFmt numFmtId="217" formatCode="_-&quot;د.ب.&quot;\ * #,##0_-;_-&quot;د.ب.&quot;\ * #,##0\-;_-&quot;د.ب.&quot;\ * &quot;-&quot;_-;_-@_-"/>
    <numFmt numFmtId="218" formatCode="_-&quot;د.ب.&quot;\ * #,##0.00_-;_-&quot;د.ب.&quot;\ * #,##0.00\-;_-&quot;د.ب.&quot;\ 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#,##0\ &quot;€&quot;"/>
    <numFmt numFmtId="224" formatCode="#,##0.0"/>
  </numFmts>
  <fonts count="3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55"/>
      <name val="Arial"/>
      <family val="2"/>
    </font>
    <font>
      <b/>
      <sz val="9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10"/>
      <color indexed="6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0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hair"/>
      <bottom style="double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dotted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thin"/>
      <bottom style="double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9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1" fillId="0" borderId="4">
      <alignment horizontal="left" vertical="top" wrapText="1"/>
      <protection/>
    </xf>
    <xf numFmtId="0" fontId="11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24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3" xfId="30" applyFont="1" applyBorder="1">
      <alignment textRotation="90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19" applyFont="1" applyBorder="1">
      <alignment horizontal="left" vertical="center" wrapText="1"/>
      <protection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3" xfId="32" applyFont="1" applyBorder="1">
      <alignment horizontal="center" vertical="center"/>
      <protection/>
    </xf>
    <xf numFmtId="0" fontId="5" fillId="0" borderId="5" xfId="32" applyFont="1" applyBorder="1" applyAlignment="1">
      <alignment horizontal="centerContinuous" wrapText="1"/>
      <protection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" xfId="32" applyFont="1" applyBorder="1" applyAlignment="1">
      <alignment horizontal="centerContinuous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4" xfId="19" applyFont="1" applyBorder="1">
      <alignment horizontal="left" vertical="center" wrapText="1"/>
      <protection/>
    </xf>
    <xf numFmtId="0" fontId="5" fillId="0" borderId="13" xfId="19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5" fillId="0" borderId="1" xfId="22" applyFont="1" applyBorder="1">
      <alignment horizontal="left" vertical="center"/>
      <protection/>
    </xf>
    <xf numFmtId="0" fontId="5" fillId="0" borderId="4" xfId="22" applyFont="1" applyBorder="1" applyAlignment="1">
      <alignment horizontal="left" wrapText="1"/>
      <protection/>
    </xf>
    <xf numFmtId="0" fontId="5" fillId="0" borderId="13" xfId="22" applyFont="1" applyBorder="1" applyAlignment="1">
      <alignment horizontal="left" vertical="top"/>
      <protection/>
    </xf>
    <xf numFmtId="0" fontId="5" fillId="0" borderId="4" xfId="19" applyFont="1" applyBorder="1" applyAlignment="1">
      <alignment horizontal="left" wrapText="1"/>
      <protection/>
    </xf>
    <xf numFmtId="0" fontId="5" fillId="0" borderId="13" xfId="0" applyFont="1" applyBorder="1" applyAlignment="1">
      <alignment/>
    </xf>
    <xf numFmtId="0" fontId="5" fillId="0" borderId="0" xfId="19" applyFont="1" applyBorder="1" applyAlignment="1">
      <alignment horizontal="left" vertical="top" wrapText="1"/>
      <protection/>
    </xf>
    <xf numFmtId="0" fontId="0" fillId="0" borderId="14" xfId="0" applyFont="1" applyBorder="1" applyAlignment="1">
      <alignment/>
    </xf>
    <xf numFmtId="0" fontId="5" fillId="0" borderId="15" xfId="19" applyFont="1" applyBorder="1">
      <alignment horizontal="left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13" xfId="19" applyFont="1" applyBorder="1">
      <alignment horizontal="left" vertical="center" wrapText="1"/>
      <protection/>
    </xf>
    <xf numFmtId="0" fontId="5" fillId="0" borderId="1" xfId="19" applyFont="1" applyBorder="1">
      <alignment horizontal="left" vertical="center" wrapText="1"/>
      <protection/>
    </xf>
    <xf numFmtId="0" fontId="7" fillId="0" borderId="0" xfId="0" applyFont="1" applyBorder="1" applyAlignment="1">
      <alignment/>
    </xf>
    <xf numFmtId="0" fontId="8" fillId="0" borderId="14" xfId="39" applyFont="1" applyBorder="1">
      <alignment horizontal="center" vertical="center"/>
      <protection/>
    </xf>
    <xf numFmtId="0" fontId="3" fillId="0" borderId="15" xfId="29" applyFont="1" applyBorder="1">
      <alignment horizontal="center" vertical="top" wrapText="1"/>
      <protection/>
    </xf>
    <xf numFmtId="0" fontId="7" fillId="0" borderId="9" xfId="0" applyFont="1" applyBorder="1" applyAlignment="1">
      <alignment/>
    </xf>
    <xf numFmtId="0" fontId="8" fillId="0" borderId="10" xfId="39" applyFont="1" applyBorder="1">
      <alignment horizontal="center" vertical="center"/>
      <protection/>
    </xf>
    <xf numFmtId="0" fontId="5" fillId="0" borderId="4" xfId="22" applyFont="1" applyBorder="1" applyAlignment="1">
      <alignment horizontal="left" vertical="top" wrapText="1"/>
      <protection/>
    </xf>
    <xf numFmtId="0" fontId="5" fillId="0" borderId="15" xfId="22" applyFont="1" applyBorder="1" applyAlignment="1">
      <alignment horizontal="left" vertical="top" wrapText="1"/>
      <protection/>
    </xf>
    <xf numFmtId="0" fontId="0" fillId="0" borderId="16" xfId="0" applyFont="1" applyBorder="1" applyAlignment="1">
      <alignment/>
    </xf>
    <xf numFmtId="0" fontId="5" fillId="0" borderId="13" xfId="22" applyFont="1" applyBorder="1">
      <alignment horizontal="left" vertical="center"/>
      <protection/>
    </xf>
    <xf numFmtId="0" fontId="5" fillId="0" borderId="15" xfId="19" applyFont="1" applyBorder="1" applyAlignment="1">
      <alignment horizontal="left" vertical="top" wrapText="1"/>
      <protection/>
    </xf>
    <xf numFmtId="0" fontId="2" fillId="0" borderId="0" xfId="26" applyFont="1">
      <alignment vertical="top"/>
      <protection/>
    </xf>
    <xf numFmtId="0" fontId="5" fillId="0" borderId="8" xfId="22" applyFont="1" applyBorder="1">
      <alignment horizontal="left" vertical="center"/>
      <protection/>
    </xf>
    <xf numFmtId="0" fontId="5" fillId="0" borderId="17" xfId="19" applyFont="1" applyBorder="1">
      <alignment horizontal="left" vertical="center" wrapText="1"/>
      <protection/>
    </xf>
    <xf numFmtId="0" fontId="5" fillId="0" borderId="1" xfId="32" applyFont="1" applyBorder="1" applyAlignment="1">
      <alignment horizontal="left" vertical="center"/>
      <protection/>
    </xf>
    <xf numFmtId="0" fontId="0" fillId="0" borderId="8" xfId="0" applyFont="1" applyBorder="1" applyAlignment="1">
      <alignment horizontal="centerContinuous"/>
    </xf>
    <xf numFmtId="0" fontId="5" fillId="0" borderId="2" xfId="32" applyFont="1" applyBorder="1" applyAlignment="1">
      <alignment horizontal="left" vertical="center"/>
      <protection/>
    </xf>
    <xf numFmtId="0" fontId="5" fillId="0" borderId="8" xfId="22" applyFont="1" applyBorder="1" applyAlignment="1">
      <alignment horizontal="centerContinuous" vertical="center"/>
      <protection/>
    </xf>
    <xf numFmtId="0" fontId="5" fillId="0" borderId="17" xfId="19" applyFont="1" applyBorder="1" applyAlignment="1">
      <alignment horizontal="centerContinuous" vertical="center"/>
      <protection/>
    </xf>
    <xf numFmtId="0" fontId="5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5" xfId="3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 wrapText="1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9" xfId="22" applyFont="1" applyBorder="1" applyAlignment="1">
      <alignment horizontal="left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5" fillId="0" borderId="4" xfId="0" applyFont="1" applyBorder="1" applyAlignment="1">
      <alignment/>
    </xf>
    <xf numFmtId="0" fontId="5" fillId="0" borderId="15" xfId="20" applyFont="1" applyBorder="1" applyAlignment="1">
      <alignment horizontal="left" vertical="top" wrapText="1"/>
      <protection/>
    </xf>
    <xf numFmtId="0" fontId="5" fillId="0" borderId="18" xfId="22" applyFont="1" applyBorder="1" applyAlignment="1">
      <alignment horizontal="left" vertical="top" wrapText="1"/>
      <protection/>
    </xf>
    <xf numFmtId="0" fontId="1" fillId="0" borderId="19" xfId="39" applyFont="1" applyBorder="1">
      <alignment horizontal="center" vertical="center"/>
      <protection/>
    </xf>
    <xf numFmtId="0" fontId="5" fillId="0" borderId="16" xfId="0" applyFont="1" applyBorder="1" applyAlignment="1">
      <alignment/>
    </xf>
    <xf numFmtId="0" fontId="5" fillId="0" borderId="1" xfId="32" applyFont="1" applyBorder="1" applyAlignment="1">
      <alignment vertical="center"/>
      <protection/>
    </xf>
    <xf numFmtId="0" fontId="5" fillId="0" borderId="0" xfId="19" applyFont="1" applyBorder="1">
      <alignment horizontal="left" vertical="center" wrapText="1"/>
      <protection/>
    </xf>
    <xf numFmtId="0" fontId="5" fillId="0" borderId="1" xfId="22" applyFont="1" applyBorder="1" applyAlignment="1">
      <alignment horizontal="left" vertical="top"/>
      <protection/>
    </xf>
    <xf numFmtId="0" fontId="5" fillId="0" borderId="4" xfId="22" applyFont="1" applyBorder="1" applyAlignment="1">
      <alignment horizontal="left"/>
      <protection/>
    </xf>
    <xf numFmtId="0" fontId="5" fillId="0" borderId="13" xfId="22" applyFont="1" applyBorder="1" applyAlignment="1">
      <alignment horizontal="left" vertical="top" wrapText="1"/>
      <protection/>
    </xf>
    <xf numFmtId="0" fontId="5" fillId="0" borderId="4" xfId="22" applyFont="1" applyBorder="1">
      <alignment horizontal="left" vertical="center"/>
      <protection/>
    </xf>
    <xf numFmtId="0" fontId="5" fillId="0" borderId="8" xfId="19" applyFont="1" applyBorder="1" applyAlignment="1">
      <alignment horizontal="left" vertical="top"/>
      <protection/>
    </xf>
    <xf numFmtId="0" fontId="0" fillId="0" borderId="0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29" applyFont="1" applyBorder="1">
      <alignment horizontal="center" vertical="top" wrapText="1"/>
      <protection/>
    </xf>
    <xf numFmtId="0" fontId="5" fillId="0" borderId="4" xfId="21" applyFont="1" applyBorder="1">
      <alignment horizontal="center" vertical="top" wrapText="1"/>
      <protection/>
    </xf>
    <xf numFmtId="0" fontId="2" fillId="0" borderId="0" xfId="0" applyFont="1" applyAlignment="1">
      <alignment horizontal="right" vertical="top"/>
    </xf>
    <xf numFmtId="0" fontId="5" fillId="0" borderId="20" xfId="22" applyFont="1" applyBorder="1">
      <alignment horizontal="left" vertical="center"/>
      <protection/>
    </xf>
    <xf numFmtId="0" fontId="5" fillId="0" borderId="19" xfId="22" applyFont="1" applyBorder="1">
      <alignment horizontal="left" vertical="center"/>
      <protection/>
    </xf>
    <xf numFmtId="0" fontId="0" fillId="0" borderId="0" xfId="0" applyFont="1" applyAlignment="1">
      <alignment vertical="top"/>
    </xf>
    <xf numFmtId="0" fontId="5" fillId="0" borderId="15" xfId="21" applyFont="1" applyBorder="1">
      <alignment horizontal="center" vertical="top" wrapText="1"/>
      <protection/>
    </xf>
    <xf numFmtId="0" fontId="5" fillId="2" borderId="21" xfId="20" applyFont="1" applyFill="1" applyBorder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22" xfId="29" applyFont="1" applyBorder="1">
      <alignment horizontal="center" vertical="top" wrapText="1"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19" xfId="32" applyFont="1" applyBorder="1">
      <alignment horizontal="center" vertical="center"/>
      <protection/>
    </xf>
    <xf numFmtId="0" fontId="4" fillId="0" borderId="4" xfId="30" applyFont="1" applyBorder="1">
      <alignment textRotation="90"/>
      <protection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6" xfId="30" applyFont="1" applyBorder="1">
      <alignment textRotation="90"/>
      <protection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11" xfId="30" applyFont="1" applyBorder="1">
      <alignment textRotation="90"/>
      <protection/>
    </xf>
    <xf numFmtId="0" fontId="0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9" xfId="19" applyFont="1" applyBorder="1">
      <alignment horizontal="left" vertical="center" wrapText="1"/>
      <protection/>
    </xf>
    <xf numFmtId="0" fontId="4" fillId="0" borderId="0" xfId="30" applyFont="1" applyBorder="1">
      <alignment textRotation="90"/>
      <protection/>
    </xf>
    <xf numFmtId="0" fontId="5" fillId="0" borderId="31" xfId="32" applyFont="1" applyBorder="1" applyAlignment="1">
      <alignment horizontal="centerContinuous" wrapText="1"/>
      <protection/>
    </xf>
    <xf numFmtId="0" fontId="0" fillId="0" borderId="30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5" fillId="0" borderId="33" xfId="32" applyFont="1" applyBorder="1" applyAlignment="1">
      <alignment horizontal="centerContinuous" wrapText="1"/>
      <protection/>
    </xf>
    <xf numFmtId="0" fontId="0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4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3" borderId="15" xfId="0" applyNumberFormat="1" applyFont="1" applyFill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/>
    </xf>
    <xf numFmtId="0" fontId="3" fillId="0" borderId="6" xfId="29" applyFont="1" applyBorder="1">
      <alignment horizontal="center" vertical="top" wrapText="1"/>
      <protection/>
    </xf>
    <xf numFmtId="0" fontId="2" fillId="0" borderId="36" xfId="23" applyFont="1" applyBorder="1">
      <alignment vertical="center" wrapText="1"/>
      <protection/>
    </xf>
    <xf numFmtId="0" fontId="0" fillId="0" borderId="39" xfId="0" applyFont="1" applyBorder="1" applyAlignment="1">
      <alignment/>
    </xf>
    <xf numFmtId="0" fontId="5" fillId="0" borderId="40" xfId="19" applyFont="1" applyBorder="1">
      <alignment horizontal="left" vertical="center" wrapText="1"/>
      <protection/>
    </xf>
    <xf numFmtId="0" fontId="0" fillId="0" borderId="41" xfId="0" applyFont="1" applyBorder="1" applyAlignment="1">
      <alignment/>
    </xf>
    <xf numFmtId="0" fontId="5" fillId="0" borderId="36" xfId="19" applyFont="1" applyBorder="1">
      <alignment horizontal="left" vertical="center" wrapText="1"/>
      <protection/>
    </xf>
    <xf numFmtId="0" fontId="0" fillId="0" borderId="42" xfId="0" applyFont="1" applyBorder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5" fillId="0" borderId="21" xfId="19" applyFont="1" applyBorder="1">
      <alignment horizontal="left" vertical="center" wrapText="1"/>
      <protection/>
    </xf>
    <xf numFmtId="0" fontId="5" fillId="0" borderId="43" xfId="32" applyFont="1" applyBorder="1" applyAlignment="1">
      <alignment horizontal="centerContinuous" wrapText="1"/>
      <protection/>
    </xf>
    <xf numFmtId="0" fontId="0" fillId="0" borderId="28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0" fontId="0" fillId="0" borderId="4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39" xfId="29" applyFont="1" applyBorder="1">
      <alignment horizontal="center" vertical="top" wrapText="1"/>
      <protection/>
    </xf>
    <xf numFmtId="0" fontId="3" fillId="0" borderId="46" xfId="29" applyFont="1" applyBorder="1">
      <alignment horizontal="center" vertical="top" wrapText="1"/>
      <protection/>
    </xf>
    <xf numFmtId="0" fontId="5" fillId="0" borderId="47" xfId="22" applyFont="1" applyBorder="1" applyAlignment="1">
      <alignment horizontal="justify" vertical="top" wrapText="1"/>
      <protection/>
    </xf>
    <xf numFmtId="0" fontId="5" fillId="0" borderId="48" xfId="22" applyFont="1" applyBorder="1">
      <alignment horizontal="left" vertical="center"/>
      <protection/>
    </xf>
    <xf numFmtId="0" fontId="5" fillId="0" borderId="48" xfId="19" applyFont="1" applyBorder="1" applyAlignment="1">
      <alignment horizontal="left" wrapText="1"/>
      <protection/>
    </xf>
    <xf numFmtId="0" fontId="5" fillId="0" borderId="48" xfId="0" applyFont="1" applyBorder="1" applyAlignment="1">
      <alignment vertical="top" wrapText="1"/>
    </xf>
    <xf numFmtId="0" fontId="1" fillId="0" borderId="38" xfId="28" applyFont="1" applyBorder="1" applyAlignment="1">
      <alignment horizontal="left"/>
      <protection/>
    </xf>
    <xf numFmtId="0" fontId="1" fillId="0" borderId="36" xfId="28" applyFont="1" applyBorder="1">
      <alignment horizontal="left" vertical="center"/>
      <protection/>
    </xf>
    <xf numFmtId="0" fontId="1" fillId="0" borderId="27" xfId="28" applyFont="1" applyBorder="1">
      <alignment horizontal="left" vertical="center"/>
      <protection/>
    </xf>
    <xf numFmtId="0" fontId="5" fillId="0" borderId="48" xfId="19" applyFont="1" applyBorder="1">
      <alignment horizontal="left" vertical="center" wrapText="1"/>
      <protection/>
    </xf>
    <xf numFmtId="0" fontId="5" fillId="0" borderId="0" xfId="19" applyFont="1" applyBorder="1" applyAlignment="1">
      <alignment horizontal="centerContinuous" vertical="top" wrapText="1"/>
      <protection/>
    </xf>
    <xf numFmtId="0" fontId="5" fillId="0" borderId="49" xfId="22" applyFont="1" applyBorder="1">
      <alignment horizontal="left" vertical="center"/>
      <protection/>
    </xf>
    <xf numFmtId="0" fontId="7" fillId="0" borderId="24" xfId="0" applyFont="1" applyBorder="1" applyAlignment="1">
      <alignment/>
    </xf>
    <xf numFmtId="0" fontId="8" fillId="0" borderId="45" xfId="39" applyFont="1" applyBorder="1">
      <alignment horizontal="center" vertical="center"/>
      <protection/>
    </xf>
    <xf numFmtId="0" fontId="5" fillId="0" borderId="47" xfId="22" applyFont="1" applyBorder="1" applyAlignment="1">
      <alignment horizontal="left" vertical="top" wrapText="1"/>
      <protection/>
    </xf>
    <xf numFmtId="0" fontId="5" fillId="0" borderId="50" xfId="22" applyFont="1" applyBorder="1">
      <alignment horizontal="left" vertical="center"/>
      <protection/>
    </xf>
    <xf numFmtId="0" fontId="5" fillId="0" borderId="49" xfId="24" applyFont="1" applyBorder="1">
      <alignment horizontal="left" vertical="center"/>
      <protection/>
    </xf>
    <xf numFmtId="0" fontId="5" fillId="0" borderId="50" xfId="22" applyFont="1" applyBorder="1" applyAlignment="1">
      <alignment horizontal="left" vertical="top"/>
      <protection/>
    </xf>
    <xf numFmtId="0" fontId="5" fillId="0" borderId="48" xfId="22" applyFont="1" applyBorder="1" applyAlignment="1">
      <alignment horizontal="left"/>
      <protection/>
    </xf>
    <xf numFmtId="0" fontId="5" fillId="0" borderId="47" xfId="22" applyFont="1" applyBorder="1" applyAlignment="1">
      <alignment horizontal="left" wrapText="1"/>
      <protection/>
    </xf>
    <xf numFmtId="0" fontId="5" fillId="0" borderId="48" xfId="22" applyFont="1" applyBorder="1" applyAlignment="1">
      <alignment horizontal="left" vertical="top" wrapText="1"/>
      <protection/>
    </xf>
    <xf numFmtId="0" fontId="2" fillId="0" borderId="40" xfId="24" applyFont="1" applyBorder="1">
      <alignment horizontal="left" vertical="center"/>
      <protection/>
    </xf>
    <xf numFmtId="0" fontId="0" fillId="0" borderId="51" xfId="0" applyFont="1" applyBorder="1" applyAlignment="1">
      <alignment/>
    </xf>
    <xf numFmtId="0" fontId="2" fillId="0" borderId="27" xfId="24" applyFont="1" applyBorder="1">
      <alignment horizontal="left" vertical="center"/>
      <protection/>
    </xf>
    <xf numFmtId="0" fontId="0" fillId="0" borderId="41" xfId="0" applyFont="1" applyBorder="1" applyAlignment="1">
      <alignment horizontal="centerContinuous"/>
    </xf>
    <xf numFmtId="0" fontId="5" fillId="0" borderId="40" xfId="19" applyFont="1" applyBorder="1" applyAlignment="1">
      <alignment horizontal="left" vertical="center"/>
      <protection/>
    </xf>
    <xf numFmtId="0" fontId="5" fillId="0" borderId="49" xfId="19" applyFont="1" applyBorder="1" applyAlignment="1">
      <alignment horizontal="left" vertical="center"/>
      <protection/>
    </xf>
    <xf numFmtId="0" fontId="5" fillId="0" borderId="36" xfId="0" applyFont="1" applyBorder="1" applyAlignment="1">
      <alignment horizontal="centerContinuous" wrapText="1"/>
    </xf>
    <xf numFmtId="0" fontId="5" fillId="0" borderId="36" xfId="0" applyFont="1" applyBorder="1" applyAlignment="1">
      <alignment horizontal="centerContinuous" vertical="top" wrapText="1"/>
    </xf>
    <xf numFmtId="0" fontId="5" fillId="0" borderId="48" xfId="0" applyFont="1" applyBorder="1" applyAlignment="1">
      <alignment horizontal="left" wrapText="1"/>
    </xf>
    <xf numFmtId="0" fontId="5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49" xfId="0" applyFont="1" applyBorder="1" applyAlignment="1">
      <alignment vertical="center"/>
    </xf>
    <xf numFmtId="0" fontId="5" fillId="0" borderId="33" xfId="32" applyFont="1" applyBorder="1" applyAlignment="1">
      <alignment horizontal="centerContinuous" vertical="center" wrapText="1"/>
      <protection/>
    </xf>
    <xf numFmtId="0" fontId="8" fillId="0" borderId="38" xfId="27" applyFont="1" applyBorder="1" applyAlignment="1">
      <alignment horizontal="left" wrapText="1"/>
      <protection/>
    </xf>
    <xf numFmtId="0" fontId="8" fillId="0" borderId="24" xfId="27" applyFont="1" applyBorder="1" applyAlignment="1">
      <alignment horizontal="left" wrapText="1"/>
      <protection/>
    </xf>
    <xf numFmtId="0" fontId="5" fillId="0" borderId="48" xfId="20" applyFont="1" applyBorder="1" applyAlignment="1">
      <alignment horizontal="left" wrapText="1"/>
      <protection/>
    </xf>
    <xf numFmtId="0" fontId="0" fillId="0" borderId="50" xfId="0" applyFont="1" applyBorder="1" applyAlignment="1">
      <alignment/>
    </xf>
    <xf numFmtId="0" fontId="5" fillId="0" borderId="52" xfId="19" applyFont="1" applyBorder="1">
      <alignment horizontal="left" vertical="center" wrapText="1"/>
      <protection/>
    </xf>
    <xf numFmtId="0" fontId="0" fillId="0" borderId="24" xfId="0" applyFont="1" applyBorder="1" applyAlignment="1">
      <alignment/>
    </xf>
    <xf numFmtId="0" fontId="3" fillId="0" borderId="25" xfId="29" applyFont="1" applyBorder="1" applyAlignment="1">
      <alignment horizontal="centerContinuous" vertical="top" wrapText="1"/>
      <protection/>
    </xf>
    <xf numFmtId="0" fontId="5" fillId="0" borderId="22" xfId="21" applyFont="1" applyBorder="1">
      <alignment horizontal="center" vertical="top" wrapText="1"/>
      <protection/>
    </xf>
    <xf numFmtId="0" fontId="5" fillId="0" borderId="53" xfId="21" applyFont="1" applyBorder="1" applyAlignment="1">
      <alignment horizontal="centerContinuous" vertical="top" wrapText="1"/>
      <protection/>
    </xf>
    <xf numFmtId="0" fontId="5" fillId="0" borderId="46" xfId="21" applyFont="1" applyBorder="1">
      <alignment horizontal="center" vertical="top" wrapText="1"/>
      <protection/>
    </xf>
    <xf numFmtId="0" fontId="3" fillId="0" borderId="47" xfId="29" applyFont="1" applyBorder="1">
      <alignment horizontal="center" vertical="top" wrapText="1"/>
      <protection/>
    </xf>
    <xf numFmtId="0" fontId="5" fillId="0" borderId="49" xfId="19" applyFont="1" applyBorder="1">
      <alignment horizontal="left" vertical="center" wrapText="1"/>
      <protection/>
    </xf>
    <xf numFmtId="0" fontId="5" fillId="0" borderId="53" xfId="20" applyFont="1" applyBorder="1" applyAlignment="1">
      <alignment horizontal="centerContinuous" vertical="top" wrapText="1"/>
      <protection/>
    </xf>
    <xf numFmtId="0" fontId="3" fillId="0" borderId="54" xfId="29" applyFont="1" applyBorder="1" applyAlignment="1">
      <alignment vertical="top" wrapText="1"/>
      <protection/>
    </xf>
    <xf numFmtId="0" fontId="5" fillId="0" borderId="54" xfId="21" applyFont="1" applyBorder="1">
      <alignment horizontal="center" vertical="top" wrapText="1"/>
      <protection/>
    </xf>
    <xf numFmtId="0" fontId="5" fillId="0" borderId="22" xfId="21" applyFont="1" applyBorder="1" applyAlignment="1">
      <alignment horizontal="center" vertical="top" wrapText="1"/>
      <protection/>
    </xf>
    <xf numFmtId="0" fontId="5" fillId="0" borderId="22" xfId="21" applyFont="1" applyBorder="1" applyAlignment="1">
      <alignment horizontal="center" wrapText="1"/>
      <protection/>
    </xf>
    <xf numFmtId="0" fontId="5" fillId="0" borderId="46" xfId="21" applyFont="1" applyBorder="1" applyAlignment="1">
      <alignment horizontal="center" wrapText="1"/>
      <protection/>
    </xf>
    <xf numFmtId="0" fontId="5" fillId="0" borderId="55" xfId="21" applyFont="1" applyBorder="1">
      <alignment horizontal="center" vertical="top" wrapText="1"/>
      <protection/>
    </xf>
    <xf numFmtId="0" fontId="5" fillId="0" borderId="5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48" xfId="0" applyFont="1" applyBorder="1" applyAlignment="1">
      <alignment/>
    </xf>
    <xf numFmtId="3" fontId="11" fillId="0" borderId="55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3" fontId="11" fillId="4" borderId="47" xfId="0" applyNumberFormat="1" applyFont="1" applyFill="1" applyBorder="1" applyAlignment="1">
      <alignment horizontal="center"/>
    </xf>
    <xf numFmtId="3" fontId="11" fillId="3" borderId="37" xfId="0" applyNumberFormat="1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5" fillId="0" borderId="36" xfId="0" applyFont="1" applyBorder="1" applyAlignment="1">
      <alignment/>
    </xf>
    <xf numFmtId="4" fontId="11" fillId="0" borderId="39" xfId="0" applyNumberFormat="1" applyFont="1" applyBorder="1" applyAlignment="1">
      <alignment horizontal="center"/>
    </xf>
    <xf numFmtId="3" fontId="11" fillId="4" borderId="37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36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1" fillId="0" borderId="23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28" xfId="0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0" fontId="5" fillId="0" borderId="0" xfId="22" applyFont="1" applyBorder="1">
      <alignment horizontal="left" vertical="center"/>
      <protection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7" xfId="22" applyFont="1" applyBorder="1">
      <alignment horizontal="left" vertical="center"/>
      <protection/>
    </xf>
    <xf numFmtId="0" fontId="2" fillId="0" borderId="47" xfId="23" applyFont="1" applyBorder="1">
      <alignment vertical="center" wrapText="1"/>
      <protection/>
    </xf>
    <xf numFmtId="0" fontId="0" fillId="0" borderId="54" xfId="23" applyFont="1" applyBorder="1" applyAlignment="1">
      <alignment horizontal="left" vertical="center" wrapText="1"/>
      <protection/>
    </xf>
    <xf numFmtId="0" fontId="5" fillId="0" borderId="36" xfId="19" applyFont="1" applyBorder="1" applyAlignment="1">
      <alignment horizontal="centerContinuous" vertical="top" wrapText="1"/>
      <protection/>
    </xf>
    <xf numFmtId="0" fontId="3" fillId="0" borderId="36" xfId="29" applyFont="1" applyBorder="1" applyAlignment="1">
      <alignment horizontal="centerContinuous" vertical="top" wrapText="1"/>
      <protection/>
    </xf>
    <xf numFmtId="0" fontId="5" fillId="0" borderId="59" xfId="21" applyFont="1" applyBorder="1">
      <alignment horizontal="center" vertical="top" wrapText="1"/>
      <protection/>
    </xf>
    <xf numFmtId="0" fontId="5" fillId="0" borderId="36" xfId="20" applyFont="1" applyBorder="1" applyAlignment="1">
      <alignment horizontal="centerContinuous" vertical="top" wrapText="1"/>
      <protection/>
    </xf>
    <xf numFmtId="0" fontId="3" fillId="5" borderId="36" xfId="29" applyFont="1" applyFill="1" applyBorder="1" applyAlignment="1">
      <alignment horizontal="centerContinuous" vertical="top" wrapText="1"/>
      <protection/>
    </xf>
    <xf numFmtId="0" fontId="5" fillId="0" borderId="49" xfId="19" applyFont="1" applyBorder="1" applyAlignment="1">
      <alignment horizontal="left" vertical="center" wrapText="1"/>
      <protection/>
    </xf>
    <xf numFmtId="0" fontId="5" fillId="0" borderId="8" xfId="19" applyFont="1" applyBorder="1">
      <alignment horizontal="left" vertical="center" wrapText="1"/>
      <protection/>
    </xf>
    <xf numFmtId="0" fontId="6" fillId="0" borderId="27" xfId="19" applyFont="1" applyBorder="1" applyAlignment="1">
      <alignment horizontal="left" vertical="center"/>
      <protection/>
    </xf>
    <xf numFmtId="0" fontId="6" fillId="0" borderId="60" xfId="22" applyFont="1" applyBorder="1">
      <alignment horizontal="left" vertical="center"/>
      <protection/>
    </xf>
    <xf numFmtId="0" fontId="6" fillId="0" borderId="48" xfId="22" applyFont="1" applyBorder="1" applyAlignment="1">
      <alignment horizontal="left" vertical="top"/>
      <protection/>
    </xf>
    <xf numFmtId="0" fontId="6" fillId="0" borderId="49" xfId="22" applyFont="1" applyBorder="1">
      <alignment horizontal="left" vertical="center"/>
      <protection/>
    </xf>
    <xf numFmtId="0" fontId="6" fillId="0" borderId="27" xfId="22" applyFont="1" applyBorder="1" applyAlignment="1">
      <alignment horizontal="left" vertical="top"/>
      <protection/>
    </xf>
    <xf numFmtId="0" fontId="6" fillId="0" borderId="27" xfId="19" applyFont="1" applyBorder="1" applyAlignment="1">
      <alignment horizontal="left" vertical="center" wrapText="1"/>
      <protection/>
    </xf>
    <xf numFmtId="0" fontId="6" fillId="0" borderId="49" xfId="19" applyFont="1" applyBorder="1" applyAlignment="1">
      <alignment horizontal="left" vertical="center"/>
      <protection/>
    </xf>
    <xf numFmtId="0" fontId="2" fillId="0" borderId="36" xfId="22" applyFont="1" applyFill="1" applyBorder="1">
      <alignment horizontal="left" vertical="center"/>
      <protection/>
    </xf>
    <xf numFmtId="0" fontId="0" fillId="0" borderId="23" xfId="0" applyFont="1" applyBorder="1" applyAlignment="1">
      <alignment/>
    </xf>
    <xf numFmtId="0" fontId="5" fillId="0" borderId="49" xfId="22" applyFont="1" applyBorder="1" applyAlignment="1">
      <alignment horizontal="left" vertical="top"/>
      <protection/>
    </xf>
    <xf numFmtId="0" fontId="6" fillId="0" borderId="49" xfId="22" applyFont="1" applyFill="1" applyBorder="1" applyAlignment="1">
      <alignment horizontal="left" vertical="top"/>
      <protection/>
    </xf>
    <xf numFmtId="0" fontId="5" fillId="0" borderId="49" xfId="22" applyFont="1" applyFill="1" applyBorder="1" applyAlignment="1">
      <alignment horizontal="left" vertical="top"/>
      <protection/>
    </xf>
    <xf numFmtId="0" fontId="6" fillId="0" borderId="4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9" xfId="0" applyFont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15" xfId="29" applyFont="1" applyBorder="1" applyAlignment="1">
      <alignment horizontal="center" wrapText="1"/>
      <protection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3" fillId="0" borderId="63" xfId="29" applyFont="1" applyBorder="1">
      <alignment horizontal="center" vertical="top" wrapText="1"/>
      <protection/>
    </xf>
    <xf numFmtId="0" fontId="3" fillId="0" borderId="14" xfId="29" applyFont="1" applyBorder="1" applyAlignment="1">
      <alignment horizontal="center" wrapText="1"/>
      <protection/>
    </xf>
    <xf numFmtId="0" fontId="5" fillId="0" borderId="9" xfId="0" applyFont="1" applyBorder="1" applyAlignment="1">
      <alignment/>
    </xf>
    <xf numFmtId="0" fontId="6" fillId="5" borderId="36" xfId="0" applyFont="1" applyFill="1" applyBorder="1" applyAlignment="1">
      <alignment/>
    </xf>
    <xf numFmtId="0" fontId="6" fillId="5" borderId="49" xfId="22" applyFont="1" applyFill="1" applyBorder="1">
      <alignment horizontal="left" vertical="center"/>
      <protection/>
    </xf>
    <xf numFmtId="0" fontId="6" fillId="0" borderId="40" xfId="0" applyFont="1" applyBorder="1" applyAlignment="1">
      <alignment/>
    </xf>
    <xf numFmtId="0" fontId="6" fillId="5" borderId="49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7" xfId="29" applyFont="1" applyBorder="1">
      <alignment horizontal="center" vertical="top" wrapText="1"/>
      <protection/>
    </xf>
    <xf numFmtId="0" fontId="3" fillId="0" borderId="55" xfId="29" applyFont="1" applyBorder="1" applyAlignment="1">
      <alignment horizontal="center" wrapText="1"/>
      <protection/>
    </xf>
    <xf numFmtId="0" fontId="1" fillId="0" borderId="22" xfId="39" applyFont="1" applyBorder="1" applyAlignment="1">
      <alignment horizontal="center" vertical="center"/>
      <protection/>
    </xf>
    <xf numFmtId="0" fontId="2" fillId="5" borderId="15" xfId="0" applyFont="1" applyFill="1" applyBorder="1" applyAlignment="1">
      <alignment horizontal="center"/>
    </xf>
    <xf numFmtId="0" fontId="5" fillId="0" borderId="9" xfId="19" applyFont="1" applyBorder="1" applyAlignment="1">
      <alignment horizontal="left" vertical="top" wrapText="1"/>
      <protection/>
    </xf>
    <xf numFmtId="0" fontId="5" fillId="0" borderId="9" xfId="22" applyFont="1" applyBorder="1">
      <alignment horizontal="left" vertical="center"/>
      <protection/>
    </xf>
    <xf numFmtId="0" fontId="1" fillId="0" borderId="47" xfId="28" applyFont="1" applyBorder="1">
      <alignment horizontal="left" vertical="center"/>
      <protection/>
    </xf>
    <xf numFmtId="0" fontId="5" fillId="0" borderId="5" xfId="19" applyFont="1" applyBorder="1" applyAlignment="1">
      <alignment horizontal="left" vertical="center"/>
      <protection/>
    </xf>
    <xf numFmtId="0" fontId="3" fillId="0" borderId="55" xfId="29" applyFont="1" applyBorder="1">
      <alignment horizontal="center" vertical="top" wrapText="1"/>
      <protection/>
    </xf>
    <xf numFmtId="0" fontId="2" fillId="0" borderId="59" xfId="0" applyFont="1" applyBorder="1" applyAlignment="1">
      <alignment wrapText="1"/>
    </xf>
    <xf numFmtId="0" fontId="3" fillId="0" borderId="14" xfId="29" applyFont="1" applyBorder="1">
      <alignment horizontal="center" vertical="top" wrapText="1"/>
      <protection/>
    </xf>
    <xf numFmtId="0" fontId="0" fillId="0" borderId="29" xfId="0" applyFont="1" applyBorder="1" applyAlignment="1">
      <alignment horizontal="center"/>
    </xf>
    <xf numFmtId="0" fontId="5" fillId="0" borderId="17" xfId="32" applyFont="1" applyBorder="1">
      <alignment horizontal="center" vertical="center"/>
      <protection/>
    </xf>
    <xf numFmtId="0" fontId="2" fillId="0" borderId="64" xfId="0" applyFont="1" applyBorder="1" applyAlignment="1">
      <alignment wrapText="1"/>
    </xf>
    <xf numFmtId="0" fontId="6" fillId="0" borderId="61" xfId="22" applyFont="1" applyBorder="1" applyAlignment="1">
      <alignment horizontal="left" vertical="top" wrapText="1"/>
      <protection/>
    </xf>
    <xf numFmtId="0" fontId="6" fillId="0" borderId="65" xfId="22" applyFont="1" applyBorder="1" applyAlignment="1">
      <alignment horizontal="left" vertical="top" wrapText="1"/>
      <protection/>
    </xf>
    <xf numFmtId="0" fontId="3" fillId="0" borderId="61" xfId="29" applyFont="1" applyBorder="1">
      <alignment horizontal="center" vertical="top" wrapText="1"/>
      <protection/>
    </xf>
    <xf numFmtId="0" fontId="2" fillId="0" borderId="64" xfId="0" applyFont="1" applyBorder="1" applyAlignment="1">
      <alignment/>
    </xf>
    <xf numFmtId="0" fontId="2" fillId="0" borderId="61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35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 vertical="top"/>
      <protection/>
    </xf>
    <xf numFmtId="0" fontId="16" fillId="0" borderId="0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0" xfId="36" applyFont="1">
      <alignment/>
      <protection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36" applyFont="1" applyBorder="1" applyAlignment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39" applyFont="1">
      <alignment horizontal="center" vertical="center"/>
      <protection/>
    </xf>
    <xf numFmtId="0" fontId="13" fillId="0" borderId="67" xfId="0" applyFont="1" applyBorder="1" applyAlignment="1">
      <alignment/>
    </xf>
    <xf numFmtId="0" fontId="13" fillId="0" borderId="6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0" fillId="0" borderId="6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22" applyFont="1" applyBorder="1">
      <alignment horizontal="left" vertical="center"/>
      <protection/>
    </xf>
    <xf numFmtId="4" fontId="11" fillId="0" borderId="0" xfId="0" applyNumberFormat="1" applyFont="1" applyBorder="1" applyAlignment="1">
      <alignment horizontal="center"/>
    </xf>
    <xf numFmtId="0" fontId="12" fillId="0" borderId="16" xfId="34" applyFont="1" applyBorder="1" applyAlignment="1">
      <alignment wrapText="1"/>
      <protection/>
    </xf>
    <xf numFmtId="0" fontId="12" fillId="0" borderId="16" xfId="34" applyFont="1" applyBorder="1" applyAlignment="1">
      <alignment horizontal="center" vertical="top" wrapText="1"/>
      <protection/>
    </xf>
    <xf numFmtId="0" fontId="12" fillId="0" borderId="69" xfId="34" applyFont="1" applyBorder="1" applyAlignment="1">
      <alignment horizontal="center" vertical="top" wrapText="1"/>
      <protection/>
    </xf>
    <xf numFmtId="0" fontId="12" fillId="0" borderId="2" xfId="34" applyFont="1" applyBorder="1" applyAlignment="1">
      <alignment horizontal="center" vertical="top" wrapText="1"/>
      <protection/>
    </xf>
    <xf numFmtId="0" fontId="12" fillId="0" borderId="9" xfId="34" applyFont="1" applyBorder="1" applyAlignment="1">
      <alignment wrapText="1"/>
      <protection/>
    </xf>
    <xf numFmtId="0" fontId="12" fillId="0" borderId="9" xfId="34" applyFont="1" applyBorder="1" applyAlignment="1">
      <alignment horizontal="center" vertical="top" wrapText="1"/>
      <protection/>
    </xf>
    <xf numFmtId="0" fontId="12" fillId="0" borderId="10" xfId="34" applyFont="1" applyBorder="1" applyAlignment="1">
      <alignment horizontal="center" vertical="top" wrapText="1"/>
      <protection/>
    </xf>
    <xf numFmtId="0" fontId="12" fillId="0" borderId="5" xfId="34" applyFont="1" applyBorder="1" applyAlignment="1">
      <alignment horizontal="center" vertical="top" wrapText="1"/>
      <protection/>
    </xf>
    <xf numFmtId="0" fontId="2" fillId="0" borderId="0" xfId="34" applyFont="1">
      <alignment/>
      <protection/>
    </xf>
    <xf numFmtId="0" fontId="0" fillId="0" borderId="58" xfId="0" applyFont="1" applyBorder="1" applyAlignment="1">
      <alignment/>
    </xf>
    <xf numFmtId="0" fontId="6" fillId="0" borderId="0" xfId="22" applyFont="1" applyBorder="1" applyAlignment="1">
      <alignment vertical="center"/>
      <protection/>
    </xf>
    <xf numFmtId="0" fontId="4" fillId="0" borderId="4" xfId="30" applyFont="1" applyBorder="1" applyAlignment="1">
      <alignment horizontal="center" vertical="center" textRotation="90"/>
      <protection/>
    </xf>
    <xf numFmtId="0" fontId="12" fillId="0" borderId="38" xfId="29" applyFont="1" applyBorder="1" applyAlignment="1">
      <alignment vertical="top" wrapText="1"/>
      <protection/>
    </xf>
    <xf numFmtId="0" fontId="12" fillId="0" borderId="70" xfId="29" applyFont="1" applyBorder="1">
      <alignment horizontal="center" vertical="top" wrapText="1"/>
      <protection/>
    </xf>
    <xf numFmtId="0" fontId="12" fillId="0" borderId="38" xfId="29" applyFont="1" applyBorder="1" applyAlignment="1">
      <alignment horizontal="left" vertical="center" wrapText="1"/>
      <protection/>
    </xf>
    <xf numFmtId="0" fontId="12" fillId="0" borderId="45" xfId="39" applyFont="1" applyBorder="1">
      <alignment horizontal="center" vertical="center"/>
      <protection/>
    </xf>
    <xf numFmtId="0" fontId="12" fillId="0" borderId="22" xfId="29" applyFont="1" applyBorder="1">
      <alignment horizontal="center" vertical="top" wrapText="1"/>
      <protection/>
    </xf>
    <xf numFmtId="0" fontId="12" fillId="0" borderId="46" xfId="29" applyFont="1" applyBorder="1">
      <alignment horizontal="center" vertical="top" wrapText="1"/>
      <protection/>
    </xf>
    <xf numFmtId="0" fontId="13" fillId="0" borderId="27" xfId="0" applyFont="1" applyBorder="1" applyAlignment="1">
      <alignment/>
    </xf>
    <xf numFmtId="0" fontId="12" fillId="0" borderId="10" xfId="39" applyFont="1" applyBorder="1">
      <alignment horizontal="center" vertical="center"/>
      <protection/>
    </xf>
    <xf numFmtId="0" fontId="12" fillId="0" borderId="13" xfId="29" applyFont="1" applyBorder="1">
      <alignment horizontal="center" vertical="top" wrapText="1"/>
      <protection/>
    </xf>
    <xf numFmtId="0" fontId="12" fillId="0" borderId="57" xfId="29" applyFont="1" applyBorder="1">
      <alignment horizontal="center" vertical="top" wrapText="1"/>
      <protection/>
    </xf>
    <xf numFmtId="0" fontId="13" fillId="0" borderId="19" xfId="19" applyFont="1" applyBorder="1">
      <alignment horizontal="left" vertical="center" wrapText="1"/>
      <protection/>
    </xf>
    <xf numFmtId="0" fontId="12" fillId="0" borderId="20" xfId="39" applyFont="1" applyBorder="1">
      <alignment horizontal="center" vertical="center"/>
      <protection/>
    </xf>
    <xf numFmtId="0" fontId="12" fillId="0" borderId="19" xfId="39" applyFont="1" applyBorder="1">
      <alignment horizontal="center" vertical="center"/>
      <protection/>
    </xf>
    <xf numFmtId="0" fontId="13" fillId="0" borderId="3" xfId="0" applyFont="1" applyBorder="1" applyAlignment="1">
      <alignment/>
    </xf>
    <xf numFmtId="0" fontId="13" fillId="0" borderId="21" xfId="19" applyFont="1" applyBorder="1">
      <alignment horizontal="left" vertical="center" wrapText="1"/>
      <protection/>
    </xf>
    <xf numFmtId="0" fontId="12" fillId="0" borderId="21" xfId="39" applyFont="1" applyBorder="1">
      <alignment horizontal="center" vertical="center"/>
      <protection/>
    </xf>
    <xf numFmtId="0" fontId="12" fillId="0" borderId="38" xfId="29" applyFont="1" applyBorder="1" applyAlignment="1">
      <alignment horizontal="centerContinuous" vertical="top" wrapText="1"/>
      <protection/>
    </xf>
    <xf numFmtId="0" fontId="12" fillId="0" borderId="24" xfId="29" applyFont="1" applyBorder="1" applyAlignment="1">
      <alignment horizontal="centerContinuous" vertical="top" wrapText="1"/>
      <protection/>
    </xf>
    <xf numFmtId="0" fontId="13" fillId="0" borderId="24" xfId="0" applyFont="1" applyBorder="1" applyAlignment="1">
      <alignment horizontal="centerContinuous" vertical="top" wrapText="1"/>
    </xf>
    <xf numFmtId="0" fontId="12" fillId="0" borderId="46" xfId="29" applyFont="1" applyBorder="1" applyAlignment="1">
      <alignment horizontal="center" vertical="top" wrapText="1"/>
      <protection/>
    </xf>
    <xf numFmtId="0" fontId="13" fillId="0" borderId="9" xfId="0" applyFont="1" applyBorder="1" applyAlignment="1">
      <alignment/>
    </xf>
    <xf numFmtId="0" fontId="13" fillId="0" borderId="47" xfId="19" applyFont="1" applyBorder="1">
      <alignment horizontal="left" vertical="center" wrapText="1"/>
      <protection/>
    </xf>
    <xf numFmtId="0" fontId="13" fillId="0" borderId="3" xfId="19" applyFont="1" applyBorder="1">
      <alignment horizontal="left" vertical="center" wrapText="1"/>
      <protection/>
    </xf>
    <xf numFmtId="0" fontId="13" fillId="0" borderId="48" xfId="19" applyFont="1" applyBorder="1">
      <alignment horizontal="left" vertical="center" wrapText="1"/>
      <protection/>
    </xf>
    <xf numFmtId="0" fontId="13" fillId="0" borderId="50" xfId="19" applyFont="1" applyBorder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12" fillId="0" borderId="47" xfId="39" applyFont="1" applyBorder="1">
      <alignment horizontal="center" vertical="center"/>
      <protection/>
    </xf>
    <xf numFmtId="0" fontId="13" fillId="0" borderId="71" xfId="19" applyFont="1" applyBorder="1">
      <alignment horizontal="left" vertical="center" wrapText="1"/>
      <protection/>
    </xf>
    <xf numFmtId="0" fontId="13" fillId="0" borderId="11" xfId="19" applyFont="1" applyBorder="1">
      <alignment horizontal="left" vertical="center" wrapText="1"/>
      <protection/>
    </xf>
    <xf numFmtId="0" fontId="13" fillId="0" borderId="0" xfId="19" applyFont="1" applyBorder="1" applyAlignment="1">
      <alignment horizontal="left" vertical="top" wrapText="1"/>
      <protection/>
    </xf>
    <xf numFmtId="0" fontId="13" fillId="0" borderId="0" xfId="19" applyFont="1" applyBorder="1">
      <alignment horizontal="left" vertical="center" wrapText="1"/>
      <protection/>
    </xf>
    <xf numFmtId="0" fontId="12" fillId="0" borderId="0" xfId="39" applyFont="1" applyBorder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12" fillId="0" borderId="54" xfId="29" applyFont="1" applyBorder="1">
      <alignment horizontal="center" vertical="top" wrapText="1"/>
      <protection/>
    </xf>
    <xf numFmtId="0" fontId="12" fillId="0" borderId="50" xfId="29" applyFont="1" applyBorder="1">
      <alignment horizontal="center" vertical="top" wrapText="1"/>
      <protection/>
    </xf>
    <xf numFmtId="0" fontId="13" fillId="0" borderId="20" xfId="22" applyFont="1" applyBorder="1">
      <alignment horizontal="left" vertical="center"/>
      <protection/>
    </xf>
    <xf numFmtId="0" fontId="13" fillId="0" borderId="19" xfId="22" applyFont="1" applyBorder="1">
      <alignment horizontal="left" vertical="center"/>
      <protection/>
    </xf>
    <xf numFmtId="0" fontId="12" fillId="0" borderId="64" xfId="27" applyFont="1" applyBorder="1">
      <alignment horizontal="left" vertical="center" wrapText="1"/>
      <protection/>
    </xf>
    <xf numFmtId="0" fontId="12" fillId="0" borderId="0" xfId="27" applyFont="1" applyBorder="1">
      <alignment horizontal="left" vertical="center" wrapText="1"/>
      <protection/>
    </xf>
    <xf numFmtId="0" fontId="13" fillId="2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20" xfId="19" applyFont="1" applyBorder="1">
      <alignment horizontal="left" vertical="center" wrapText="1"/>
      <protection/>
    </xf>
    <xf numFmtId="0" fontId="13" fillId="0" borderId="38" xfId="20" applyFont="1" applyBorder="1" applyAlignment="1">
      <alignment vertical="top" wrapText="1"/>
      <protection/>
    </xf>
    <xf numFmtId="0" fontId="13" fillId="0" borderId="24" xfId="20" applyFont="1" applyBorder="1" applyAlignment="1">
      <alignment vertical="top" wrapText="1"/>
      <protection/>
    </xf>
    <xf numFmtId="0" fontId="13" fillId="0" borderId="36" xfId="20" applyFont="1" applyBorder="1">
      <alignment horizontal="left" vertical="center" wrapText="1"/>
      <protection/>
    </xf>
    <xf numFmtId="0" fontId="13" fillId="0" borderId="14" xfId="20" applyFont="1" applyBorder="1">
      <alignment horizontal="left" vertical="center" wrapText="1"/>
      <protection/>
    </xf>
    <xf numFmtId="0" fontId="13" fillId="0" borderId="4" xfId="20" applyFont="1" applyBorder="1" applyAlignment="1">
      <alignment horizontal="center" vertical="top" wrapText="1"/>
      <protection/>
    </xf>
    <xf numFmtId="0" fontId="13" fillId="0" borderId="37" xfId="20" applyFont="1" applyBorder="1" applyAlignment="1">
      <alignment horizontal="center" vertical="top" wrapText="1"/>
      <protection/>
    </xf>
    <xf numFmtId="0" fontId="12" fillId="0" borderId="27" xfId="29" applyFont="1" applyBorder="1">
      <alignment horizontal="center" vertical="top" wrapText="1"/>
      <protection/>
    </xf>
    <xf numFmtId="0" fontId="12" fillId="0" borderId="10" xfId="29" applyFont="1" applyBorder="1">
      <alignment horizontal="center" vertical="top" wrapText="1"/>
      <protection/>
    </xf>
    <xf numFmtId="0" fontId="12" fillId="0" borderId="5" xfId="29" applyFont="1" applyBorder="1">
      <alignment horizontal="center" vertical="top" wrapText="1"/>
      <protection/>
    </xf>
    <xf numFmtId="0" fontId="13" fillId="0" borderId="53" xfId="20" applyFont="1" applyBorder="1" applyAlignment="1">
      <alignment horizontal="centerContinuous" vertical="center" wrapText="1"/>
      <protection/>
    </xf>
    <xf numFmtId="0" fontId="13" fillId="0" borderId="26" xfId="20" applyFont="1" applyBorder="1" applyAlignment="1">
      <alignment horizontal="centerContinuous" vertical="center" wrapText="1"/>
      <protection/>
    </xf>
    <xf numFmtId="0" fontId="13" fillId="0" borderId="72" xfId="20" applyFont="1" applyBorder="1" applyAlignment="1">
      <alignment horizontal="centerContinuous" vertical="center" wrapText="1"/>
      <protection/>
    </xf>
    <xf numFmtId="0" fontId="12" fillId="0" borderId="36" xfId="29" applyFont="1" applyBorder="1">
      <alignment horizontal="center" vertical="top" wrapText="1"/>
      <protection/>
    </xf>
    <xf numFmtId="0" fontId="13" fillId="0" borderId="15" xfId="19" applyFont="1" applyBorder="1" applyAlignment="1">
      <alignment horizontal="center" vertical="top" wrapText="1"/>
      <protection/>
    </xf>
    <xf numFmtId="0" fontId="13" fillId="0" borderId="4" xfId="19" applyFont="1" applyBorder="1" applyAlignment="1">
      <alignment horizontal="center" vertical="top" wrapText="1"/>
      <protection/>
    </xf>
    <xf numFmtId="0" fontId="13" fillId="0" borderId="37" xfId="19" applyFont="1" applyBorder="1" applyAlignment="1">
      <alignment horizontal="center" vertical="top" wrapText="1"/>
      <protection/>
    </xf>
    <xf numFmtId="0" fontId="13" fillId="2" borderId="21" xfId="20" applyFont="1" applyFill="1" applyBorder="1">
      <alignment horizontal="left" vertical="center" wrapText="1"/>
      <protection/>
    </xf>
    <xf numFmtId="0" fontId="13" fillId="2" borderId="0" xfId="20" applyFont="1" applyFill="1" applyBorder="1">
      <alignment horizontal="left" vertical="center" wrapText="1"/>
      <protection/>
    </xf>
    <xf numFmtId="0" fontId="0" fillId="0" borderId="54" xfId="19" applyFont="1" applyBorder="1">
      <alignment horizontal="left" vertical="center" wrapText="1"/>
      <protection/>
    </xf>
    <xf numFmtId="0" fontId="0" fillId="0" borderId="53" xfId="19" applyFont="1" applyBorder="1">
      <alignment horizontal="left" vertical="center" wrapText="1"/>
      <protection/>
    </xf>
    <xf numFmtId="0" fontId="0" fillId="0" borderId="63" xfId="19" applyFont="1" applyBorder="1">
      <alignment horizontal="left" vertical="center" wrapText="1"/>
      <protection/>
    </xf>
    <xf numFmtId="0" fontId="0" fillId="0" borderId="48" xfId="19" applyFont="1" applyBorder="1">
      <alignment horizontal="left" vertical="center" wrapText="1"/>
      <protection/>
    </xf>
    <xf numFmtId="0" fontId="0" fillId="0" borderId="1" xfId="19" applyFont="1" applyBorder="1" applyAlignment="1">
      <alignment horizontal="left" vertical="center"/>
      <protection/>
    </xf>
    <xf numFmtId="0" fontId="0" fillId="0" borderId="17" xfId="19" applyFont="1" applyBorder="1">
      <alignment horizontal="left" vertical="center" wrapText="1"/>
      <protection/>
    </xf>
    <xf numFmtId="0" fontId="0" fillId="0" borderId="4" xfId="19" applyFont="1" applyBorder="1">
      <alignment horizontal="left" vertical="center" wrapText="1"/>
      <protection/>
    </xf>
    <xf numFmtId="0" fontId="0" fillId="0" borderId="3" xfId="19" applyFont="1" applyBorder="1">
      <alignment horizontal="left" vertical="center" wrapText="1"/>
      <protection/>
    </xf>
    <xf numFmtId="0" fontId="0" fillId="0" borderId="13" xfId="19" applyFont="1" applyBorder="1">
      <alignment horizontal="left" vertical="center" wrapText="1"/>
      <protection/>
    </xf>
    <xf numFmtId="0" fontId="0" fillId="0" borderId="47" xfId="19" applyFont="1" applyBorder="1">
      <alignment horizontal="left" vertical="center" wrapText="1"/>
      <protection/>
    </xf>
    <xf numFmtId="0" fontId="0" fillId="0" borderId="1" xfId="20" applyFont="1" applyBorder="1" applyAlignment="1">
      <alignment horizontal="left" vertical="center"/>
      <protection/>
    </xf>
    <xf numFmtId="0" fontId="0" fillId="0" borderId="17" xfId="20" applyFont="1" applyBorder="1">
      <alignment horizontal="left" vertical="center" wrapText="1"/>
      <protection/>
    </xf>
    <xf numFmtId="0" fontId="0" fillId="0" borderId="4" xfId="20" applyFont="1" applyBorder="1" applyAlignment="1">
      <alignment horizontal="right" wrapText="1"/>
      <protection/>
    </xf>
    <xf numFmtId="0" fontId="0" fillId="0" borderId="3" xfId="20" applyFont="1" applyBorder="1" applyAlignment="1">
      <alignment horizontal="left" vertical="center" wrapText="1"/>
      <protection/>
    </xf>
    <xf numFmtId="0" fontId="0" fillId="0" borderId="13" xfId="20" applyFont="1" applyBorder="1">
      <alignment horizontal="left" vertical="center" wrapText="1"/>
      <protection/>
    </xf>
    <xf numFmtId="0" fontId="0" fillId="0" borderId="3" xfId="20" applyFont="1" applyBorder="1" applyAlignment="1">
      <alignment vertical="center" wrapText="1"/>
      <protection/>
    </xf>
    <xf numFmtId="0" fontId="0" fillId="0" borderId="17" xfId="20" applyFont="1" applyBorder="1" applyAlignment="1">
      <alignment horizontal="left" vertical="center" wrapText="1"/>
      <protection/>
    </xf>
    <xf numFmtId="0" fontId="0" fillId="0" borderId="17" xfId="19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" xfId="22" applyFont="1" applyBorder="1">
      <alignment horizontal="left" vertical="center"/>
      <protection/>
    </xf>
    <xf numFmtId="0" fontId="0" fillId="0" borderId="17" xfId="22" applyFont="1" applyBorder="1">
      <alignment horizontal="left" vertical="center"/>
      <protection/>
    </xf>
    <xf numFmtId="0" fontId="0" fillId="0" borderId="49" xfId="22" applyFont="1" applyBorder="1">
      <alignment horizontal="left" vertical="center"/>
      <protection/>
    </xf>
    <xf numFmtId="0" fontId="0" fillId="0" borderId="8" xfId="22" applyFont="1" applyBorder="1">
      <alignment horizontal="left" vertical="center"/>
      <protection/>
    </xf>
    <xf numFmtId="0" fontId="0" fillId="0" borderId="33" xfId="22" applyFont="1" applyBorder="1">
      <alignment horizontal="left" vertical="center"/>
      <protection/>
    </xf>
    <xf numFmtId="0" fontId="0" fillId="0" borderId="52" xfId="19" applyFont="1" applyBorder="1">
      <alignment horizontal="left" vertical="center" wrapText="1"/>
      <protection/>
    </xf>
    <xf numFmtId="0" fontId="0" fillId="0" borderId="0" xfId="19" applyFont="1" applyBorder="1">
      <alignment horizontal="left" vertical="center" wrapText="1"/>
      <protection/>
    </xf>
    <xf numFmtId="0" fontId="0" fillId="0" borderId="0" xfId="22" applyFont="1" applyBorder="1">
      <alignment horizontal="left" vertical="center"/>
      <protection/>
    </xf>
    <xf numFmtId="0" fontId="0" fillId="0" borderId="9" xfId="19" applyFont="1" applyBorder="1">
      <alignment horizontal="left" vertical="center" wrapText="1"/>
      <protection/>
    </xf>
    <xf numFmtId="0" fontId="0" fillId="0" borderId="9" xfId="22" applyFont="1" applyBorder="1">
      <alignment horizontal="left" vertical="center"/>
      <protection/>
    </xf>
    <xf numFmtId="0" fontId="5" fillId="2" borderId="0" xfId="20" applyFont="1" applyFill="1" applyBorder="1">
      <alignment horizontal="left" vertical="center" wrapText="1"/>
      <protection/>
    </xf>
    <xf numFmtId="0" fontId="13" fillId="0" borderId="50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44" applyFont="1" applyBorder="1" applyAlignment="1">
      <alignment horizontal="center" vertical="center" wrapText="1"/>
      <protection/>
    </xf>
    <xf numFmtId="0" fontId="11" fillId="0" borderId="38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1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0" borderId="71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8" fillId="0" borderId="24" xfId="39" applyFont="1" applyBorder="1">
      <alignment horizontal="center" vertical="center"/>
      <protection/>
    </xf>
    <xf numFmtId="0" fontId="8" fillId="0" borderId="0" xfId="39" applyFont="1" applyBorder="1">
      <alignment horizontal="center" vertical="center"/>
      <protection/>
    </xf>
    <xf numFmtId="0" fontId="3" fillId="0" borderId="59" xfId="29" applyFont="1" applyBorder="1">
      <alignment horizontal="center" vertical="top" wrapText="1"/>
      <protection/>
    </xf>
    <xf numFmtId="0" fontId="6" fillId="0" borderId="0" xfId="22" applyFont="1" applyFill="1" applyBorder="1" applyAlignment="1">
      <alignment horizontal="left" vertical="top"/>
      <protection/>
    </xf>
    <xf numFmtId="0" fontId="3" fillId="0" borderId="21" xfId="29" applyFont="1" applyBorder="1">
      <alignment horizontal="center" vertical="top" wrapText="1"/>
      <protection/>
    </xf>
    <xf numFmtId="0" fontId="3" fillId="0" borderId="11" xfId="29" applyFont="1" applyBorder="1">
      <alignment horizontal="center" vertical="top" wrapText="1"/>
      <protection/>
    </xf>
    <xf numFmtId="0" fontId="3" fillId="0" borderId="12" xfId="29" applyFont="1" applyBorder="1">
      <alignment horizontal="center" vertical="top" wrapText="1"/>
      <protection/>
    </xf>
    <xf numFmtId="0" fontId="0" fillId="0" borderId="73" xfId="0" applyFont="1" applyBorder="1" applyAlignment="1">
      <alignment/>
    </xf>
    <xf numFmtId="0" fontId="5" fillId="0" borderId="27" xfId="22" applyFont="1" applyBorder="1">
      <alignment horizontal="left" vertical="center"/>
      <protection/>
    </xf>
    <xf numFmtId="0" fontId="5" fillId="0" borderId="10" xfId="32" applyFont="1" applyBorder="1">
      <alignment horizontal="center" vertical="center"/>
      <protection/>
    </xf>
    <xf numFmtId="0" fontId="3" fillId="0" borderId="61" xfId="29" applyFont="1" applyBorder="1" applyAlignment="1">
      <alignment horizontal="left" vertical="top" wrapText="1"/>
      <protection/>
    </xf>
    <xf numFmtId="0" fontId="3" fillId="0" borderId="59" xfId="29" applyFont="1" applyBorder="1" applyAlignment="1">
      <alignment horizontal="left" vertical="top" wrapText="1"/>
      <protection/>
    </xf>
    <xf numFmtId="0" fontId="5" fillId="0" borderId="27" xfId="22" applyFont="1" applyBorder="1" applyAlignment="1">
      <alignment horizontal="left" vertical="top"/>
      <protection/>
    </xf>
    <xf numFmtId="0" fontId="6" fillId="0" borderId="38" xfId="0" applyFont="1" applyBorder="1" applyAlignment="1">
      <alignment/>
    </xf>
    <xf numFmtId="0" fontId="5" fillId="0" borderId="13" xfId="32" applyFont="1" applyBorder="1">
      <alignment horizontal="center" vertical="center"/>
      <protection/>
    </xf>
    <xf numFmtId="0" fontId="2" fillId="5" borderId="70" xfId="0" applyFont="1" applyFill="1" applyBorder="1" applyAlignment="1">
      <alignment horizontal="center"/>
    </xf>
    <xf numFmtId="0" fontId="3" fillId="0" borderId="9" xfId="29" applyFont="1" applyBorder="1" applyAlignment="1">
      <alignment horizontal="center" wrapText="1"/>
      <protection/>
    </xf>
    <xf numFmtId="0" fontId="3" fillId="0" borderId="6" xfId="29" applyFont="1" applyBorder="1" applyAlignment="1">
      <alignment horizontal="center" vertical="top" wrapText="1"/>
      <protection/>
    </xf>
    <xf numFmtId="0" fontId="1" fillId="0" borderId="0" xfId="39" applyFont="1">
      <alignment horizontal="center" vertical="center"/>
      <protection/>
    </xf>
    <xf numFmtId="0" fontId="1" fillId="0" borderId="45" xfId="39" applyFont="1" applyBorder="1">
      <alignment horizontal="center" vertical="center"/>
      <protection/>
    </xf>
    <xf numFmtId="0" fontId="3" fillId="0" borderId="53" xfId="29" applyFont="1" applyBorder="1" applyAlignment="1">
      <alignment horizontal="centerContinuous" vertical="top" wrapText="1"/>
      <protection/>
    </xf>
    <xf numFmtId="0" fontId="3" fillId="0" borderId="26" xfId="29" applyFont="1" applyBorder="1" applyAlignment="1">
      <alignment horizontal="centerContinuous" vertical="top" wrapText="1"/>
      <protection/>
    </xf>
    <xf numFmtId="0" fontId="3" fillId="0" borderId="72" xfId="29" applyFont="1" applyBorder="1" applyAlignment="1">
      <alignment horizontal="centerContinuous" vertical="top" wrapText="1"/>
      <protection/>
    </xf>
    <xf numFmtId="0" fontId="1" fillId="0" borderId="14" xfId="39" applyFont="1" applyBorder="1">
      <alignment horizontal="center" vertical="center"/>
      <protection/>
    </xf>
    <xf numFmtId="0" fontId="4" fillId="0" borderId="37" xfId="30" applyFont="1" applyBorder="1">
      <alignment textRotation="90"/>
      <protection/>
    </xf>
    <xf numFmtId="0" fontId="1" fillId="0" borderId="20" xfId="39" applyFont="1" applyBorder="1">
      <alignment horizontal="center" vertical="center"/>
      <protection/>
    </xf>
    <xf numFmtId="0" fontId="3" fillId="0" borderId="6" xfId="29" applyFont="1" applyBorder="1" applyAlignment="1">
      <alignment horizontal="center" wrapText="1"/>
      <protection/>
    </xf>
    <xf numFmtId="0" fontId="3" fillId="0" borderId="26" xfId="29" applyFont="1" applyBorder="1" applyAlignment="1">
      <alignment horizontal="center" wrapText="1"/>
      <protection/>
    </xf>
    <xf numFmtId="0" fontId="4" fillId="0" borderId="72" xfId="30" applyFont="1" applyBorder="1">
      <alignment textRotation="90"/>
      <protection/>
    </xf>
    <xf numFmtId="0" fontId="1" fillId="0" borderId="50" xfId="39" applyFont="1" applyBorder="1">
      <alignment horizontal="center" vertical="center"/>
      <protection/>
    </xf>
    <xf numFmtId="0" fontId="3" fillId="0" borderId="13" xfId="29" applyFont="1" applyBorder="1" applyAlignment="1">
      <alignment horizontal="center" wrapText="1"/>
      <protection/>
    </xf>
    <xf numFmtId="0" fontId="4" fillId="0" borderId="41" xfId="30" applyFont="1" applyBorder="1">
      <alignment textRotation="90"/>
      <protection/>
    </xf>
    <xf numFmtId="0" fontId="4" fillId="0" borderId="8" xfId="30" applyFont="1" applyBorder="1">
      <alignment textRotation="90"/>
      <protection/>
    </xf>
    <xf numFmtId="0" fontId="1" fillId="0" borderId="71" xfId="39" applyFont="1" applyBorder="1">
      <alignment horizontal="center" vertical="center"/>
      <protection/>
    </xf>
    <xf numFmtId="0" fontId="3" fillId="0" borderId="70" xfId="29" applyFont="1" applyBorder="1" applyAlignment="1">
      <alignment horizontal="center" wrapText="1"/>
      <protection/>
    </xf>
    <xf numFmtId="0" fontId="1" fillId="0" borderId="0" xfId="39" applyFont="1" applyBorder="1">
      <alignment horizontal="center" vertical="center"/>
      <protection/>
    </xf>
    <xf numFmtId="0" fontId="3" fillId="0" borderId="0" xfId="29" applyFont="1" applyBorder="1" applyAlignment="1">
      <alignment horizontal="center" wrapText="1"/>
      <protection/>
    </xf>
    <xf numFmtId="0" fontId="4" fillId="0" borderId="39" xfId="30" applyFont="1" applyBorder="1">
      <alignment textRotation="90"/>
      <protection/>
    </xf>
    <xf numFmtId="0" fontId="4" fillId="0" borderId="42" xfId="30" applyFont="1" applyBorder="1">
      <alignment textRotation="90"/>
      <protection/>
    </xf>
    <xf numFmtId="0" fontId="4" fillId="0" borderId="35" xfId="30" applyFont="1" applyBorder="1">
      <alignment textRotation="90"/>
      <protection/>
    </xf>
    <xf numFmtId="0" fontId="4" fillId="0" borderId="24" xfId="30" applyFont="1" applyBorder="1">
      <alignment textRotation="90"/>
      <protection/>
    </xf>
    <xf numFmtId="0" fontId="12" fillId="0" borderId="6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29" applyFont="1" applyBorder="1" applyAlignment="1">
      <alignment horizontal="center" vertical="top" wrapText="1"/>
      <protection/>
    </xf>
    <xf numFmtId="0" fontId="12" fillId="0" borderId="51" xfId="29" applyFont="1" applyBorder="1" applyAlignment="1">
      <alignment horizontal="center" vertical="top" wrapText="1"/>
      <protection/>
    </xf>
    <xf numFmtId="0" fontId="12" fillId="0" borderId="19" xfId="0" applyFont="1" applyBorder="1" applyAlignment="1">
      <alignment horizontal="center"/>
    </xf>
    <xf numFmtId="0" fontId="12" fillId="0" borderId="3" xfId="29" applyFont="1" applyBorder="1">
      <alignment horizontal="center" vertical="top" wrapText="1"/>
      <protection/>
    </xf>
    <xf numFmtId="0" fontId="12" fillId="0" borderId="41" xfId="29" applyFont="1" applyBorder="1">
      <alignment horizontal="center" vertical="top" wrapText="1"/>
      <protection/>
    </xf>
    <xf numFmtId="0" fontId="12" fillId="0" borderId="13" xfId="0" applyFont="1" applyBorder="1" applyAlignment="1">
      <alignment horizontal="center"/>
    </xf>
    <xf numFmtId="0" fontId="12" fillId="0" borderId="49" xfId="0" applyFont="1" applyBorder="1" applyAlignment="1">
      <alignment/>
    </xf>
    <xf numFmtId="0" fontId="12" fillId="0" borderId="27" xfId="0" applyFont="1" applyBorder="1" applyAlignment="1">
      <alignment/>
    </xf>
    <xf numFmtId="0" fontId="12" fillId="6" borderId="16" xfId="29" applyFont="1" applyFill="1" applyBorder="1">
      <alignment horizontal="center" vertical="top" wrapText="1"/>
      <protection/>
    </xf>
    <xf numFmtId="0" fontId="12" fillId="6" borderId="51" xfId="29" applyFont="1" applyFill="1" applyBorder="1">
      <alignment horizontal="center" vertical="top" wrapText="1"/>
      <protection/>
    </xf>
    <xf numFmtId="0" fontId="12" fillId="6" borderId="9" xfId="29" applyFont="1" applyFill="1" applyBorder="1">
      <alignment horizontal="center" vertical="top" wrapText="1"/>
      <protection/>
    </xf>
    <xf numFmtId="0" fontId="12" fillId="6" borderId="42" xfId="29" applyFont="1" applyFill="1" applyBorder="1">
      <alignment horizontal="center" vertical="top" wrapText="1"/>
      <protection/>
    </xf>
    <xf numFmtId="0" fontId="12" fillId="0" borderId="74" xfId="29" applyFont="1" applyBorder="1">
      <alignment horizontal="center" vertical="top" wrapText="1"/>
      <protection/>
    </xf>
    <xf numFmtId="0" fontId="13" fillId="0" borderId="0" xfId="22" applyFont="1" applyBorder="1">
      <alignment horizontal="lef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Continuous" vertical="top"/>
      <protection/>
    </xf>
    <xf numFmtId="0" fontId="12" fillId="0" borderId="22" xfId="29" applyFont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6" xfId="29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vertical="center"/>
    </xf>
    <xf numFmtId="0" fontId="12" fillId="0" borderId="4" xfId="0" applyFont="1" applyBorder="1" applyAlignment="1">
      <alignment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6" xfId="29" applyFont="1" applyBorder="1">
      <alignment horizontal="center" vertical="top" wrapText="1"/>
      <protection/>
    </xf>
    <xf numFmtId="0" fontId="12" fillId="0" borderId="32" xfId="29" applyFont="1" applyBorder="1">
      <alignment horizontal="center" vertical="top" wrapText="1"/>
      <protection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70" xfId="0" applyFont="1" applyBorder="1" applyAlignment="1">
      <alignment horizontal="center"/>
    </xf>
    <xf numFmtId="0" fontId="12" fillId="0" borderId="70" xfId="0" applyFont="1" applyBorder="1" applyAlignment="1">
      <alignment/>
    </xf>
    <xf numFmtId="0" fontId="12" fillId="0" borderId="3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" fillId="0" borderId="13" xfId="39" applyFont="1" applyBorder="1">
      <alignment horizontal="center" vertical="center"/>
      <protection/>
    </xf>
    <xf numFmtId="0" fontId="3" fillId="0" borderId="42" xfId="29" applyFont="1" applyBorder="1">
      <alignment horizontal="center" vertical="top" wrapText="1"/>
      <protection/>
    </xf>
    <xf numFmtId="0" fontId="1" fillId="0" borderId="47" xfId="39" applyFont="1" applyBorder="1">
      <alignment horizontal="center" vertical="center"/>
      <protection/>
    </xf>
    <xf numFmtId="0" fontId="1" fillId="0" borderId="21" xfId="39" applyFont="1" applyBorder="1">
      <alignment horizontal="center" vertical="center"/>
      <protection/>
    </xf>
    <xf numFmtId="0" fontId="5" fillId="0" borderId="0" xfId="22" applyFont="1" applyBorder="1" applyAlignment="1">
      <alignment vertical="top"/>
      <protection/>
    </xf>
    <xf numFmtId="0" fontId="1" fillId="0" borderId="38" xfId="27" applyFont="1" applyBorder="1" applyAlignment="1">
      <alignment horizontal="left" vertical="center" wrapText="1"/>
      <protection/>
    </xf>
    <xf numFmtId="0" fontId="0" fillId="0" borderId="45" xfId="0" applyFont="1" applyBorder="1" applyAlignment="1">
      <alignment vertical="center"/>
    </xf>
    <xf numFmtId="0" fontId="5" fillId="0" borderId="17" xfId="19" applyFont="1" applyBorder="1" applyAlignment="1">
      <alignment horizontal="left" vertical="center" wrapText="1"/>
      <protection/>
    </xf>
    <xf numFmtId="0" fontId="5" fillId="0" borderId="47" xfId="22" applyFont="1" applyBorder="1">
      <alignment horizontal="left" vertical="center"/>
      <protection/>
    </xf>
    <xf numFmtId="0" fontId="3" fillId="0" borderId="4" xfId="29" applyFont="1" applyBorder="1">
      <alignment horizontal="center" vertical="top" wrapText="1"/>
      <protection/>
    </xf>
    <xf numFmtId="0" fontId="3" fillId="0" borderId="37" xfId="29" applyFont="1" applyBorder="1">
      <alignment horizontal="center" vertical="top" wrapText="1"/>
      <protection/>
    </xf>
    <xf numFmtId="0" fontId="3" fillId="0" borderId="75" xfId="29" applyFont="1" applyBorder="1" applyAlignment="1">
      <alignment horizontal="center" wrapText="1"/>
      <protection/>
    </xf>
    <xf numFmtId="0" fontId="3" fillId="0" borderId="76" xfId="29" applyFont="1" applyBorder="1" applyAlignment="1">
      <alignment horizontal="center" wrapText="1"/>
      <protection/>
    </xf>
    <xf numFmtId="0" fontId="3" fillId="0" borderId="77" xfId="29" applyFont="1" applyBorder="1" applyAlignment="1">
      <alignment horizontal="center" wrapText="1"/>
      <protection/>
    </xf>
    <xf numFmtId="0" fontId="13" fillId="0" borderId="3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4" fillId="0" borderId="9" xfId="30" applyFont="1" applyBorder="1">
      <alignment textRotation="90"/>
      <protection/>
    </xf>
    <xf numFmtId="0" fontId="5" fillId="0" borderId="76" xfId="21" applyFont="1" applyBorder="1">
      <alignment horizontal="center" vertical="top" wrapText="1"/>
      <protection/>
    </xf>
    <xf numFmtId="0" fontId="5" fillId="0" borderId="31" xfId="21" applyFont="1" applyBorder="1" applyAlignment="1">
      <alignment horizontal="centerContinuous" vertical="top" wrapText="1"/>
      <protection/>
    </xf>
    <xf numFmtId="0" fontId="5" fillId="0" borderId="77" xfId="21" applyFont="1" applyBorder="1">
      <alignment horizontal="center" vertical="top" wrapText="1"/>
      <protection/>
    </xf>
    <xf numFmtId="0" fontId="2" fillId="0" borderId="4" xfId="29" applyFont="1" applyBorder="1">
      <alignment horizontal="center" vertical="top" wrapText="1"/>
      <protection/>
    </xf>
    <xf numFmtId="0" fontId="2" fillId="0" borderId="37" xfId="29" applyFont="1" applyBorder="1">
      <alignment horizontal="center" vertical="top" wrapText="1"/>
      <protection/>
    </xf>
    <xf numFmtId="0" fontId="2" fillId="0" borderId="69" xfId="29" applyFont="1" applyBorder="1">
      <alignment horizontal="center" vertical="top" wrapText="1"/>
      <protection/>
    </xf>
    <xf numFmtId="0" fontId="2" fillId="0" borderId="71" xfId="29" applyFont="1" applyBorder="1">
      <alignment horizontal="center" vertical="top" wrapText="1"/>
      <protection/>
    </xf>
    <xf numFmtId="0" fontId="2" fillId="0" borderId="70" xfId="29" applyFont="1" applyBorder="1">
      <alignment horizontal="center" vertical="top" wrapText="1"/>
      <protection/>
    </xf>
    <xf numFmtId="0" fontId="2" fillId="0" borderId="28" xfId="29" applyFont="1" applyBorder="1">
      <alignment horizontal="center" vertical="top" wrapText="1"/>
      <protection/>
    </xf>
    <xf numFmtId="0" fontId="2" fillId="0" borderId="44" xfId="29" applyFont="1" applyBorder="1">
      <alignment horizontal="center" vertical="top" wrapText="1"/>
      <protection/>
    </xf>
    <xf numFmtId="0" fontId="2" fillId="0" borderId="58" xfId="29" applyFont="1" applyBorder="1">
      <alignment horizontal="center" vertical="top" wrapText="1"/>
      <protection/>
    </xf>
    <xf numFmtId="0" fontId="0" fillId="0" borderId="54" xfId="22" applyFont="1" applyBorder="1">
      <alignment horizontal="left" vertical="center"/>
      <protection/>
    </xf>
    <xf numFmtId="0" fontId="0" fillId="0" borderId="45" xfId="22" applyFont="1" applyBorder="1">
      <alignment horizontal="left" vertical="center"/>
      <protection/>
    </xf>
    <xf numFmtId="0" fontId="0" fillId="0" borderId="5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9" xfId="22" applyFont="1" applyBorder="1">
      <alignment horizontal="left" vertical="center"/>
      <protection/>
    </xf>
    <xf numFmtId="0" fontId="2" fillId="0" borderId="78" xfId="22" applyFont="1" applyBorder="1">
      <alignment horizontal="left" vertical="center"/>
      <protection/>
    </xf>
    <xf numFmtId="0" fontId="12" fillId="0" borderId="19" xfId="19" applyFont="1" applyBorder="1">
      <alignment horizontal="left" vertical="center" wrapText="1"/>
      <protection/>
    </xf>
    <xf numFmtId="0" fontId="12" fillId="0" borderId="21" xfId="19" applyFont="1" applyBorder="1">
      <alignment horizontal="left" vertical="center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13" fillId="0" borderId="13" xfId="19" applyFont="1" applyBorder="1">
      <alignment horizontal="left" vertical="center" wrapText="1"/>
      <protection/>
    </xf>
    <xf numFmtId="0" fontId="12" fillId="0" borderId="50" xfId="39" applyFont="1" applyBorder="1">
      <alignment horizontal="center" vertical="center"/>
      <protection/>
    </xf>
    <xf numFmtId="0" fontId="13" fillId="0" borderId="1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58" xfId="39" applyFont="1" applyBorder="1">
      <alignment horizontal="center" vertical="center"/>
      <protection/>
    </xf>
    <xf numFmtId="0" fontId="1" fillId="0" borderId="0" xfId="39" applyFont="1" applyAlignment="1">
      <alignment horizontal="center" vertical="top"/>
      <protection/>
    </xf>
    <xf numFmtId="0" fontId="1" fillId="0" borderId="36" xfId="27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/>
    </xf>
    <xf numFmtId="0" fontId="1" fillId="0" borderId="15" xfId="39" applyFont="1" applyBorder="1" applyAlignment="1">
      <alignment horizontal="center" vertical="center"/>
      <protection/>
    </xf>
    <xf numFmtId="0" fontId="3" fillId="0" borderId="3" xfId="2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left" vertical="center"/>
      <protection/>
    </xf>
    <xf numFmtId="0" fontId="6" fillId="0" borderId="48" xfId="0" applyFont="1" applyBorder="1" applyAlignment="1">
      <alignment horizontal="center" wrapText="1"/>
    </xf>
    <xf numFmtId="0" fontId="3" fillId="0" borderId="3" xfId="29" applyFont="1" applyBorder="1">
      <alignment horizontal="center" vertical="top" wrapText="1"/>
      <protection/>
    </xf>
    <xf numFmtId="0" fontId="5" fillId="0" borderId="26" xfId="19" applyFont="1" applyBorder="1">
      <alignment horizontal="left" vertical="center" wrapText="1"/>
      <protection/>
    </xf>
    <xf numFmtId="0" fontId="1" fillId="0" borderId="26" xfId="39" applyFont="1" applyBorder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66" xfId="19" applyFont="1" applyBorder="1">
      <alignment horizontal="left" vertical="center" wrapText="1"/>
      <protection/>
    </xf>
    <xf numFmtId="0" fontId="5" fillId="0" borderId="69" xfId="19" applyFont="1" applyBorder="1" applyAlignment="1">
      <alignment horizontal="left" vertical="top" wrapText="1"/>
      <protection/>
    </xf>
    <xf numFmtId="0" fontId="5" fillId="0" borderId="18" xfId="19" applyFont="1" applyBorder="1">
      <alignment horizontal="left" vertical="center" wrapText="1"/>
      <protection/>
    </xf>
    <xf numFmtId="0" fontId="5" fillId="0" borderId="16" xfId="19" applyFont="1" applyBorder="1" applyAlignment="1">
      <alignment horizontal="left" vertical="top" wrapText="1"/>
      <protection/>
    </xf>
    <xf numFmtId="0" fontId="5" fillId="0" borderId="37" xfId="19" applyFont="1" applyBorder="1">
      <alignment horizontal="left" vertical="center" wrapText="1"/>
      <protection/>
    </xf>
    <xf numFmtId="0" fontId="5" fillId="0" borderId="2" xfId="22" applyFont="1" applyBorder="1">
      <alignment horizontal="left" vertical="center"/>
      <protection/>
    </xf>
    <xf numFmtId="0" fontId="5" fillId="0" borderId="41" xfId="19" applyFont="1" applyBorder="1" applyAlignment="1">
      <alignment horizontal="left" vertical="top" wrapText="1"/>
      <protection/>
    </xf>
    <xf numFmtId="0" fontId="6" fillId="0" borderId="26" xfId="22" applyFont="1" applyBorder="1" applyAlignment="1">
      <alignment horizontal="left" vertical="top"/>
      <protection/>
    </xf>
    <xf numFmtId="0" fontId="2" fillId="0" borderId="24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5" fillId="0" borderId="41" xfId="19" applyFont="1" applyBorder="1">
      <alignment horizontal="left" vertical="center" wrapText="1"/>
      <protection/>
    </xf>
    <xf numFmtId="0" fontId="6" fillId="0" borderId="9" xfId="19" applyFont="1" applyBorder="1" applyAlignment="1">
      <alignment horizontal="left" vertical="center"/>
      <protection/>
    </xf>
    <xf numFmtId="0" fontId="5" fillId="0" borderId="9" xfId="19" applyFont="1" applyBorder="1">
      <alignment horizontal="left" vertical="center" wrapText="1"/>
      <protection/>
    </xf>
    <xf numFmtId="0" fontId="5" fillId="0" borderId="66" xfId="19" applyFont="1" applyBorder="1" applyAlignment="1">
      <alignment horizontal="left" vertical="top" wrapText="1"/>
      <protection/>
    </xf>
    <xf numFmtId="0" fontId="5" fillId="0" borderId="55" xfId="19" applyFont="1" applyBorder="1">
      <alignment horizontal="left" vertical="center" wrapText="1"/>
      <protection/>
    </xf>
    <xf numFmtId="0" fontId="5" fillId="0" borderId="42" xfId="19" applyFont="1" applyBorder="1" applyAlignment="1">
      <alignment horizontal="left" vertical="center"/>
      <protection/>
    </xf>
    <xf numFmtId="0" fontId="2" fillId="0" borderId="29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8" xfId="0" applyFont="1" applyBorder="1" applyAlignment="1">
      <alignment/>
    </xf>
    <xf numFmtId="0" fontId="5" fillId="5" borderId="29" xfId="44" applyFont="1" applyFill="1" applyBorder="1" applyAlignment="1">
      <alignment horizontal="centerContinuous" vertical="center" wrapText="1"/>
      <protection/>
    </xf>
    <xf numFmtId="0" fontId="5" fillId="5" borderId="30" xfId="44" applyFont="1" applyFill="1" applyBorder="1">
      <alignment horizontal="centerContinuous" vertical="top" wrapText="1"/>
      <protection/>
    </xf>
    <xf numFmtId="0" fontId="5" fillId="0" borderId="49" xfId="44" applyFont="1" applyBorder="1" applyAlignment="1">
      <alignment horizontal="left" vertical="center" wrapText="1"/>
      <protection/>
    </xf>
    <xf numFmtId="0" fontId="5" fillId="0" borderId="17" xfId="44" applyFont="1" applyBorder="1" applyAlignment="1">
      <alignment horizontal="left" vertical="top" wrapText="1"/>
      <protection/>
    </xf>
    <xf numFmtId="0" fontId="14" fillId="0" borderId="79" xfId="21" applyFont="1" applyBorder="1">
      <alignment horizontal="center" vertical="top" wrapText="1"/>
      <protection/>
    </xf>
    <xf numFmtId="0" fontId="14" fillId="0" borderId="25" xfId="20" applyFont="1" applyBorder="1" applyAlignment="1">
      <alignment horizontal="centerContinuous" vertical="top" wrapText="1"/>
      <protection/>
    </xf>
    <xf numFmtId="0" fontId="14" fillId="0" borderId="25" xfId="20" applyFont="1" applyBorder="1" applyAlignment="1">
      <alignment horizontal="centerContinuous" vertical="center" wrapText="1"/>
      <protection/>
    </xf>
    <xf numFmtId="0" fontId="5" fillId="0" borderId="48" xfId="43" applyFont="1" applyBorder="1">
      <alignment horizontal="left" vertical="top" wrapText="1"/>
      <protection/>
    </xf>
    <xf numFmtId="0" fontId="5" fillId="0" borderId="13" xfId="43" applyFont="1" applyBorder="1">
      <alignment horizontal="left" vertical="top" wrapText="1"/>
      <protection/>
    </xf>
    <xf numFmtId="0" fontId="5" fillId="0" borderId="3" xfId="43" applyFont="1" applyBorder="1">
      <alignment horizontal="left" vertical="top" wrapText="1"/>
      <protection/>
    </xf>
    <xf numFmtId="0" fontId="5" fillId="0" borderId="50" xfId="43" applyFont="1" applyBorder="1">
      <alignment horizontal="left" vertical="top" wrapText="1"/>
      <protection/>
    </xf>
    <xf numFmtId="0" fontId="5" fillId="0" borderId="3" xfId="43" applyFont="1" applyBorder="1" applyAlignment="1">
      <alignment horizontal="left" vertical="center" wrapText="1"/>
      <protection/>
    </xf>
    <xf numFmtId="0" fontId="5" fillId="0" borderId="47" xfId="43" applyFont="1" applyBorder="1">
      <alignment horizontal="left" vertical="top" wrapText="1"/>
      <protection/>
    </xf>
    <xf numFmtId="0" fontId="5" fillId="0" borderId="4" xfId="43" applyFont="1" applyBorder="1" applyAlignment="1">
      <alignment horizontal="left" vertical="center" wrapText="1"/>
      <protection/>
    </xf>
    <xf numFmtId="0" fontId="14" fillId="0" borderId="72" xfId="20" applyFont="1" applyBorder="1" applyAlignment="1">
      <alignment horizontal="centerContinuous" vertical="center" wrapText="1"/>
      <protection/>
    </xf>
    <xf numFmtId="0" fontId="14" fillId="0" borderId="72" xfId="20" applyFont="1" applyBorder="1" applyAlignment="1">
      <alignment horizontal="centerContinuous" vertical="top" wrapText="1"/>
      <protection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3" fillId="0" borderId="17" xfId="29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center"/>
    </xf>
    <xf numFmtId="0" fontId="6" fillId="0" borderId="23" xfId="19" applyFont="1" applyBorder="1" applyAlignment="1">
      <alignment horizontal="left" vertical="center"/>
      <protection/>
    </xf>
    <xf numFmtId="0" fontId="5" fillId="0" borderId="34" xfId="19" applyFont="1" applyBorder="1">
      <alignment horizontal="left" vertical="center" wrapText="1"/>
      <protection/>
    </xf>
    <xf numFmtId="0" fontId="3" fillId="0" borderId="4" xfId="29" applyFont="1" applyBorder="1" applyAlignment="1">
      <alignment horizontal="center" vertical="center" wrapText="1"/>
      <protection/>
    </xf>
    <xf numFmtId="0" fontId="1" fillId="0" borderId="80" xfId="39" applyFont="1" applyBorder="1">
      <alignment horizontal="center" vertical="center"/>
      <protection/>
    </xf>
    <xf numFmtId="0" fontId="1" fillId="0" borderId="25" xfId="39" applyFont="1" applyBorder="1">
      <alignment horizontal="center" vertical="center"/>
      <protection/>
    </xf>
    <xf numFmtId="0" fontId="8" fillId="0" borderId="28" xfId="39" applyFont="1" applyBorder="1">
      <alignment horizontal="center" vertical="center"/>
      <protection/>
    </xf>
    <xf numFmtId="0" fontId="1" fillId="0" borderId="11" xfId="39" applyFont="1" applyBorder="1">
      <alignment horizontal="center" vertical="center"/>
      <protection/>
    </xf>
    <xf numFmtId="0" fontId="1" fillId="0" borderId="9" xfId="39" applyFont="1" applyBorder="1">
      <alignment horizontal="center" vertical="center"/>
      <protection/>
    </xf>
    <xf numFmtId="0" fontId="5" fillId="0" borderId="25" xfId="22" applyFont="1" applyBorder="1">
      <alignment horizontal="left" vertical="center"/>
      <protection/>
    </xf>
    <xf numFmtId="0" fontId="12" fillId="0" borderId="33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48" xfId="0" applyFont="1" applyBorder="1" applyAlignment="1">
      <alignment/>
    </xf>
    <xf numFmtId="0" fontId="3" fillId="0" borderId="24" xfId="29" applyFont="1" applyBorder="1" applyAlignment="1">
      <alignment horizontal="center" vertical="center" wrapText="1"/>
      <protection/>
    </xf>
    <xf numFmtId="0" fontId="5" fillId="0" borderId="69" xfId="19" applyFont="1" applyBorder="1" applyAlignment="1">
      <alignment horizontal="center" vertical="top" wrapText="1"/>
      <protection/>
    </xf>
    <xf numFmtId="0" fontId="5" fillId="0" borderId="49" xfId="19" applyFont="1" applyBorder="1" applyAlignment="1">
      <alignment horizontal="left" vertical="top" wrapText="1"/>
      <protection/>
    </xf>
    <xf numFmtId="0" fontId="3" fillId="0" borderId="53" xfId="29" applyFont="1" applyBorder="1" applyAlignment="1">
      <alignment horizontal="center" vertical="center" wrapText="1"/>
      <protection/>
    </xf>
    <xf numFmtId="0" fontId="5" fillId="0" borderId="49" xfId="22" applyFont="1" applyBorder="1" applyAlignment="1">
      <alignment horizontal="left" vertical="center"/>
      <protection/>
    </xf>
    <xf numFmtId="0" fontId="21" fillId="0" borderId="0" xfId="39" applyFont="1" applyBorder="1">
      <alignment horizontal="center" vertical="center"/>
      <protection/>
    </xf>
    <xf numFmtId="0" fontId="0" fillId="0" borderId="8" xfId="0" applyFont="1" applyBorder="1" applyAlignment="1">
      <alignment horizontal="center"/>
    </xf>
    <xf numFmtId="0" fontId="3" fillId="0" borderId="54" xfId="29" applyFont="1" applyBorder="1">
      <alignment horizontal="center" vertical="top" wrapText="1"/>
      <protection/>
    </xf>
    <xf numFmtId="0" fontId="0" fillId="0" borderId="36" xfId="0" applyFont="1" applyBorder="1" applyAlignment="1">
      <alignment horizontal="center"/>
    </xf>
    <xf numFmtId="0" fontId="22" fillId="0" borderId="0" xfId="37" applyFont="1" applyProtection="1">
      <alignment/>
      <protection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49" fontId="5" fillId="0" borderId="66" xfId="32" applyNumberFormat="1" applyFont="1" applyBorder="1">
      <alignment horizontal="center" vertical="center"/>
      <protection/>
    </xf>
    <xf numFmtId="0" fontId="5" fillId="0" borderId="0" xfId="0" applyFont="1" applyAlignment="1">
      <alignment/>
    </xf>
    <xf numFmtId="0" fontId="5" fillId="0" borderId="4" xfId="19" applyFont="1" applyBorder="1" applyAlignment="1">
      <alignment horizontal="center" vertical="center" wrapText="1"/>
      <protection/>
    </xf>
    <xf numFmtId="0" fontId="5" fillId="0" borderId="37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wrapText="1"/>
      <protection/>
    </xf>
    <xf numFmtId="0" fontId="12" fillId="0" borderId="4" xfId="0" applyFont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9" xfId="29" applyFont="1" applyBorder="1" applyAlignment="1">
      <alignment horizontal="centerContinuous" vertical="center" wrapText="1"/>
      <protection/>
    </xf>
    <xf numFmtId="0" fontId="0" fillId="0" borderId="8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26" applyFont="1">
      <alignment vertical="top"/>
      <protection/>
    </xf>
    <xf numFmtId="0" fontId="12" fillId="0" borderId="0" xfId="45" applyFont="1">
      <alignment vertical="top"/>
      <protection/>
    </xf>
    <xf numFmtId="0" fontId="12" fillId="0" borderId="84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73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8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7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88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59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6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65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39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72" xfId="0" applyFont="1" applyBorder="1" applyAlignment="1">
      <alignment/>
    </xf>
    <xf numFmtId="0" fontId="12" fillId="0" borderId="79" xfId="0" applyFont="1" applyBorder="1" applyAlignment="1">
      <alignment shrinkToFit="1"/>
    </xf>
    <xf numFmtId="0" fontId="12" fillId="0" borderId="72" xfId="0" applyFont="1" applyBorder="1" applyAlignment="1">
      <alignment shrinkToFit="1"/>
    </xf>
    <xf numFmtId="0" fontId="13" fillId="0" borderId="8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8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13" fillId="0" borderId="23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13" fillId="0" borderId="84" xfId="0" applyFont="1" applyBorder="1" applyAlignment="1">
      <alignment/>
    </xf>
    <xf numFmtId="0" fontId="0" fillId="0" borderId="0" xfId="35" applyFont="1">
      <alignment/>
      <protection/>
    </xf>
    <xf numFmtId="0" fontId="0" fillId="0" borderId="9" xfId="33" applyFont="1" applyBorder="1">
      <alignment/>
      <protection/>
    </xf>
    <xf numFmtId="0" fontId="0" fillId="0" borderId="0" xfId="33" applyFont="1">
      <alignment/>
      <protection/>
    </xf>
    <xf numFmtId="0" fontId="2" fillId="0" borderId="16" xfId="33" applyFont="1" applyBorder="1">
      <alignment/>
      <protection/>
    </xf>
    <xf numFmtId="0" fontId="0" fillId="0" borderId="16" xfId="33" applyFont="1" applyBorder="1">
      <alignment/>
      <protection/>
    </xf>
    <xf numFmtId="0" fontId="0" fillId="0" borderId="0" xfId="0" applyFont="1" applyAlignment="1">
      <alignment/>
    </xf>
    <xf numFmtId="0" fontId="0" fillId="0" borderId="0" xfId="33" applyFont="1">
      <alignment/>
      <protection/>
    </xf>
    <xf numFmtId="0" fontId="2" fillId="0" borderId="0" xfId="33" applyFont="1" applyBorder="1">
      <alignment/>
      <protection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0" fillId="0" borderId="16" xfId="34" applyFont="1" applyBorder="1">
      <alignment/>
      <protection/>
    </xf>
    <xf numFmtId="0" fontId="0" fillId="0" borderId="69" xfId="34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>
      <alignment/>
      <protection/>
    </xf>
    <xf numFmtId="0" fontId="0" fillId="0" borderId="9" xfId="34" applyFont="1" applyBorder="1">
      <alignment/>
      <protection/>
    </xf>
    <xf numFmtId="0" fontId="0" fillId="0" borderId="10" xfId="34" applyFont="1" applyBorder="1">
      <alignment/>
      <protection/>
    </xf>
    <xf numFmtId="49" fontId="13" fillId="0" borderId="59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13" fillId="0" borderId="36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8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49" fontId="13" fillId="0" borderId="14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right"/>
    </xf>
    <xf numFmtId="49" fontId="13" fillId="0" borderId="106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0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3" fillId="0" borderId="109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36" applyFont="1" applyBorder="1">
      <alignment/>
      <protection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0" xfId="39" applyFont="1" applyAlignment="1">
      <alignment horizontal="center" vertical="center"/>
      <protection/>
    </xf>
    <xf numFmtId="0" fontId="2" fillId="0" borderId="0" xfId="26" applyFont="1" applyAlignment="1">
      <alignment horizontal="center" vertical="top"/>
      <protection/>
    </xf>
    <xf numFmtId="0" fontId="1" fillId="0" borderId="45" xfId="39" applyFont="1" applyBorder="1" applyAlignment="1">
      <alignment horizontal="center" vertical="center"/>
      <protection/>
    </xf>
    <xf numFmtId="0" fontId="1" fillId="0" borderId="58" xfId="39" applyFont="1" applyBorder="1" applyAlignment="1">
      <alignment horizontal="center" vertical="center"/>
      <protection/>
    </xf>
    <xf numFmtId="0" fontId="3" fillId="0" borderId="58" xfId="29" applyFont="1" applyBorder="1" applyAlignment="1">
      <alignment horizontal="center" wrapText="1"/>
      <protection/>
    </xf>
    <xf numFmtId="0" fontId="0" fillId="0" borderId="1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5" fillId="0" borderId="66" xfId="32" applyFont="1" applyBorder="1">
      <alignment horizontal="center" vertical="center"/>
      <protection/>
    </xf>
    <xf numFmtId="0" fontId="0" fillId="5" borderId="8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5" borderId="41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39" xfId="0" applyFont="1" applyFill="1" applyBorder="1" applyAlignment="1">
      <alignment/>
    </xf>
    <xf numFmtId="0" fontId="0" fillId="0" borderId="110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49" fontId="5" fillId="0" borderId="3" xfId="32" applyNumberFormat="1" applyFont="1" applyBorder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73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Font="1" applyBorder="1" applyAlignment="1">
      <alignment/>
    </xf>
    <xf numFmtId="0" fontId="21" fillId="0" borderId="0" xfId="42" applyFont="1">
      <alignment/>
      <protection/>
    </xf>
    <xf numFmtId="0" fontId="4" fillId="0" borderId="12" xfId="30" applyFont="1" applyBorder="1">
      <alignment textRotation="90"/>
      <protection/>
    </xf>
    <xf numFmtId="3" fontId="21" fillId="0" borderId="10" xfId="42" applyNumberFormat="1" applyFont="1" applyBorder="1" applyAlignment="1" quotePrefix="1">
      <alignment horizontal="center"/>
      <protection/>
    </xf>
    <xf numFmtId="3" fontId="21" fillId="0" borderId="14" xfId="42" applyNumberFormat="1" applyFont="1" applyBorder="1" applyAlignment="1" quotePrefix="1">
      <alignment horizontal="center"/>
      <protection/>
    </xf>
    <xf numFmtId="0" fontId="1" fillId="0" borderId="0" xfId="42" applyFont="1">
      <alignment/>
      <protection/>
    </xf>
    <xf numFmtId="0" fontId="21" fillId="0" borderId="0" xfId="42" applyFont="1" applyFill="1">
      <alignment/>
      <protection/>
    </xf>
    <xf numFmtId="0" fontId="21" fillId="0" borderId="0" xfId="42" applyFont="1" applyFill="1" applyAlignment="1" quotePrefix="1">
      <alignment horizontal="center"/>
      <protection/>
    </xf>
    <xf numFmtId="0" fontId="1" fillId="0" borderId="0" xfId="42" applyFont="1" applyFill="1">
      <alignment/>
      <protection/>
    </xf>
    <xf numFmtId="0" fontId="1" fillId="0" borderId="0" xfId="42" applyFont="1" applyFill="1" applyAlignment="1" quotePrefix="1">
      <alignment horizontal="left"/>
      <protection/>
    </xf>
    <xf numFmtId="0" fontId="1" fillId="0" borderId="0" xfId="42" applyFont="1" applyFill="1" applyAlignment="1" quotePrefix="1">
      <alignment horizontal="center"/>
      <protection/>
    </xf>
    <xf numFmtId="0" fontId="21" fillId="0" borderId="0" xfId="42" applyFont="1" applyFill="1" applyAlignment="1" quotePrefix="1">
      <alignment horizontal="left"/>
      <protection/>
    </xf>
    <xf numFmtId="5" fontId="21" fillId="0" borderId="0" xfId="42" applyNumberFormat="1" applyFont="1" applyFill="1">
      <alignment/>
      <protection/>
    </xf>
    <xf numFmtId="0" fontId="21" fillId="0" borderId="0" xfId="42" applyFont="1" applyFill="1" applyAlignment="1">
      <alignment horizontal="center"/>
      <protection/>
    </xf>
    <xf numFmtId="0" fontId="21" fillId="0" borderId="0" xfId="42" applyFont="1" applyFill="1" applyAlignment="1">
      <alignment horizontal="left"/>
      <protection/>
    </xf>
    <xf numFmtId="0" fontId="1" fillId="0" borderId="10" xfId="39" applyFont="1" applyBorder="1">
      <alignment horizontal="center" vertical="center"/>
      <protection/>
    </xf>
    <xf numFmtId="0" fontId="3" fillId="0" borderId="10" xfId="29" applyFont="1" applyBorder="1" applyAlignment="1">
      <alignment horizontal="center" wrapText="1"/>
      <protection/>
    </xf>
    <xf numFmtId="0" fontId="4" fillId="0" borderId="66" xfId="30" applyFont="1" applyBorder="1">
      <alignment textRotation="90"/>
      <protection/>
    </xf>
    <xf numFmtId="0" fontId="1" fillId="0" borderId="4" xfId="39" applyFont="1" applyBorder="1">
      <alignment horizontal="center" vertical="center"/>
      <protection/>
    </xf>
    <xf numFmtId="0" fontId="0" fillId="5" borderId="48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71" xfId="0" applyFont="1" applyFill="1" applyBorder="1" applyAlignment="1">
      <alignment/>
    </xf>
    <xf numFmtId="0" fontId="0" fillId="5" borderId="70" xfId="0" applyFont="1" applyFill="1" applyBorder="1" applyAlignment="1">
      <alignment/>
    </xf>
    <xf numFmtId="0" fontId="0" fillId="5" borderId="43" xfId="0" applyFont="1" applyFill="1" applyBorder="1" applyAlignment="1">
      <alignment/>
    </xf>
    <xf numFmtId="0" fontId="0" fillId="5" borderId="28" xfId="0" applyFont="1" applyFill="1" applyBorder="1" applyAlignment="1">
      <alignment/>
    </xf>
    <xf numFmtId="0" fontId="0" fillId="5" borderId="44" xfId="0" applyFont="1" applyFill="1" applyBorder="1" applyAlignment="1">
      <alignment/>
    </xf>
    <xf numFmtId="0" fontId="5" fillId="0" borderId="41" xfId="32" applyFont="1" applyBorder="1">
      <alignment horizontal="center" vertical="center"/>
      <protection/>
    </xf>
    <xf numFmtId="0" fontId="5" fillId="0" borderId="0" xfId="32" applyFont="1" applyBorder="1">
      <alignment horizontal="center" vertical="center"/>
      <protection/>
    </xf>
    <xf numFmtId="0" fontId="5" fillId="0" borderId="8" xfId="32" applyFont="1" applyBorder="1" applyAlignment="1">
      <alignment horizontal="centerContinuous" wrapText="1"/>
      <protection/>
    </xf>
    <xf numFmtId="0" fontId="5" fillId="0" borderId="41" xfId="32" applyFont="1" applyBorder="1" applyAlignment="1">
      <alignment horizontal="centerContinuous" wrapText="1"/>
      <protection/>
    </xf>
    <xf numFmtId="0" fontId="2" fillId="0" borderId="0" xfId="26" applyFont="1" applyAlignment="1">
      <alignment horizontal="centerContinuous" vertical="top"/>
      <protection/>
    </xf>
    <xf numFmtId="49" fontId="1" fillId="0" borderId="50" xfId="39" applyNumberFormat="1" applyFont="1" applyBorder="1">
      <alignment horizontal="center" vertical="center"/>
      <protection/>
    </xf>
    <xf numFmtId="0" fontId="1" fillId="0" borderId="58" xfId="39" applyFont="1" applyBorder="1">
      <alignment horizontal="center" vertical="center"/>
      <protection/>
    </xf>
    <xf numFmtId="0" fontId="1" fillId="0" borderId="78" xfId="39" applyFont="1" applyBorder="1">
      <alignment horizontal="center" vertical="center"/>
      <protection/>
    </xf>
    <xf numFmtId="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0" xfId="0" applyFont="1" applyFill="1" applyBorder="1" applyAlignment="1">
      <alignment/>
    </xf>
    <xf numFmtId="0" fontId="13" fillId="0" borderId="9" xfId="0" applyFont="1" applyBorder="1" applyAlignment="1">
      <alignment horizontal="center"/>
    </xf>
    <xf numFmtId="0" fontId="13" fillId="6" borderId="9" xfId="0" applyFont="1" applyFill="1" applyBorder="1" applyAlignment="1">
      <alignment/>
    </xf>
    <xf numFmtId="0" fontId="13" fillId="0" borderId="28" xfId="0" applyFont="1" applyBorder="1" applyAlignment="1">
      <alignment horizontal="center"/>
    </xf>
    <xf numFmtId="0" fontId="5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Continuous" vertical="top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19" applyFont="1" applyBorder="1" applyAlignment="1">
      <alignment horizontal="right" vertical="center" wrapText="1"/>
      <protection/>
    </xf>
    <xf numFmtId="0" fontId="13" fillId="6" borderId="39" xfId="0" applyFont="1" applyFill="1" applyBorder="1" applyAlignment="1">
      <alignment/>
    </xf>
    <xf numFmtId="0" fontId="13" fillId="0" borderId="28" xfId="19" applyFont="1" applyBorder="1" applyAlignment="1">
      <alignment horizontal="right" vertical="center" wrapText="1"/>
      <protection/>
    </xf>
    <xf numFmtId="0" fontId="13" fillId="6" borderId="28" xfId="0" applyFont="1" applyFill="1" applyBorder="1" applyAlignment="1">
      <alignment/>
    </xf>
    <xf numFmtId="0" fontId="13" fillId="6" borderId="44" xfId="0" applyFont="1" applyFill="1" applyBorder="1" applyAlignment="1">
      <alignment/>
    </xf>
    <xf numFmtId="0" fontId="13" fillId="6" borderId="20" xfId="0" applyFont="1" applyFill="1" applyBorder="1" applyAlignment="1">
      <alignment/>
    </xf>
    <xf numFmtId="0" fontId="13" fillId="0" borderId="48" xfId="0" applyFont="1" applyBorder="1" applyAlignment="1">
      <alignment wrapText="1"/>
    </xf>
    <xf numFmtId="0" fontId="13" fillId="0" borderId="48" xfId="0" applyFont="1" applyBorder="1" applyAlignment="1">
      <alignment/>
    </xf>
    <xf numFmtId="0" fontId="13" fillId="0" borderId="71" xfId="0" applyFont="1" applyBorder="1" applyAlignment="1">
      <alignment wrapText="1"/>
    </xf>
    <xf numFmtId="0" fontId="0" fillId="0" borderId="73" xfId="0" applyFont="1" applyBorder="1" applyAlignment="1">
      <alignment vertical="top"/>
    </xf>
    <xf numFmtId="0" fontId="0" fillId="0" borderId="82" xfId="0" applyFont="1" applyBorder="1" applyAlignment="1">
      <alignment vertical="top"/>
    </xf>
    <xf numFmtId="0" fontId="0" fillId="0" borderId="26" xfId="0" applyFont="1" applyBorder="1" applyAlignment="1">
      <alignment horizontal="centerContinuous" vertical="top" wrapText="1"/>
    </xf>
    <xf numFmtId="0" fontId="0" fillId="5" borderId="0" xfId="0" applyFont="1" applyFill="1" applyBorder="1" applyAlignment="1">
      <alignment horizontal="centerContinuous" vertical="top" wrapText="1"/>
    </xf>
    <xf numFmtId="0" fontId="1" fillId="5" borderId="0" xfId="39" applyFont="1" applyFill="1" applyBorder="1">
      <alignment horizontal="center" vertical="center"/>
      <protection/>
    </xf>
    <xf numFmtId="0" fontId="3" fillId="0" borderId="113" xfId="29" applyFont="1" applyBorder="1">
      <alignment horizontal="center" vertical="top" wrapText="1"/>
      <protection/>
    </xf>
    <xf numFmtId="0" fontId="3" fillId="0" borderId="50" xfId="29" applyFont="1" applyBorder="1">
      <alignment horizontal="center" vertical="top" wrapText="1"/>
      <protection/>
    </xf>
    <xf numFmtId="0" fontId="3" fillId="0" borderId="57" xfId="29" applyFont="1" applyBorder="1">
      <alignment horizontal="center" vertical="top" wrapText="1"/>
      <protection/>
    </xf>
    <xf numFmtId="0" fontId="0" fillId="0" borderId="0" xfId="0" applyFont="1" applyBorder="1" applyAlignment="1">
      <alignment horizontal="centerContinuous" vertical="top" wrapText="1"/>
    </xf>
    <xf numFmtId="0" fontId="5" fillId="0" borderId="36" xfId="20" applyFont="1" applyBorder="1" applyAlignment="1">
      <alignment horizontal="centerContinuous" vertical="center" wrapText="1"/>
      <protection/>
    </xf>
    <xf numFmtId="0" fontId="5" fillId="0" borderId="39" xfId="20" applyFont="1" applyBorder="1" applyAlignment="1">
      <alignment horizontal="centerContinuous" vertical="center" wrapText="1"/>
      <protection/>
    </xf>
    <xf numFmtId="0" fontId="5" fillId="0" borderId="39" xfId="20" applyFont="1" applyBorder="1" applyAlignment="1">
      <alignment horizontal="centerContinuous" vertical="top" wrapText="1"/>
      <protection/>
    </xf>
    <xf numFmtId="0" fontId="1" fillId="0" borderId="24" xfId="39" applyFont="1" applyBorder="1">
      <alignment horizontal="center" vertical="center"/>
      <protection/>
    </xf>
    <xf numFmtId="10" fontId="5" fillId="0" borderId="61" xfId="40" applyNumberFormat="1" applyFont="1" applyBorder="1" applyAlignment="1">
      <alignment horizontal="center" vertical="top" wrapText="1"/>
    </xf>
    <xf numFmtId="10" fontId="5" fillId="0" borderId="54" xfId="40" applyNumberFormat="1" applyFont="1" applyBorder="1" applyAlignment="1">
      <alignment horizontal="center" vertical="top" wrapText="1"/>
    </xf>
    <xf numFmtId="10" fontId="5" fillId="0" borderId="46" xfId="40" applyNumberFormat="1" applyFont="1" applyBorder="1" applyAlignment="1">
      <alignment horizontal="center" vertical="top" wrapText="1"/>
    </xf>
    <xf numFmtId="0" fontId="1" fillId="0" borderId="28" xfId="39" applyFont="1" applyBorder="1">
      <alignment horizontal="center" vertical="center"/>
      <protection/>
    </xf>
    <xf numFmtId="10" fontId="5" fillId="0" borderId="65" xfId="40" applyNumberFormat="1" applyFont="1" applyBorder="1" applyAlignment="1">
      <alignment horizontal="center" vertical="top" wrapText="1"/>
    </xf>
    <xf numFmtId="10" fontId="5" fillId="0" borderId="71" xfId="40" applyNumberFormat="1" applyFont="1" applyBorder="1" applyAlignment="1">
      <alignment horizontal="center" vertical="top" wrapText="1"/>
    </xf>
    <xf numFmtId="10" fontId="5" fillId="0" borderId="74" xfId="40" applyNumberFormat="1" applyFont="1" applyBorder="1" applyAlignment="1">
      <alignment horizontal="center" vertical="top" wrapText="1"/>
    </xf>
    <xf numFmtId="0" fontId="1" fillId="0" borderId="27" xfId="39" applyFont="1" applyBorder="1">
      <alignment horizontal="center" vertical="center"/>
      <protection/>
    </xf>
    <xf numFmtId="0" fontId="0" fillId="0" borderId="113" xfId="0" applyFont="1" applyBorder="1" applyAlignment="1">
      <alignment/>
    </xf>
    <xf numFmtId="0" fontId="1" fillId="0" borderId="49" xfId="39" applyFont="1" applyBorder="1">
      <alignment horizontal="center" vertical="center"/>
      <protection/>
    </xf>
    <xf numFmtId="0" fontId="1" fillId="0" borderId="60" xfId="39" applyFont="1" applyBorder="1">
      <alignment horizontal="center" vertical="center"/>
      <protection/>
    </xf>
    <xf numFmtId="0" fontId="0" fillId="0" borderId="8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72" xfId="20" applyFont="1" applyBorder="1" applyAlignment="1">
      <alignment horizontal="centerContinuous" vertical="center" wrapText="1"/>
      <protection/>
    </xf>
    <xf numFmtId="0" fontId="5" fillId="0" borderId="72" xfId="20" applyFont="1" applyBorder="1" applyAlignment="1">
      <alignment horizontal="centerContinuous" vertical="top" wrapText="1"/>
      <protection/>
    </xf>
    <xf numFmtId="0" fontId="3" fillId="0" borderId="48" xfId="29" applyFont="1" applyBorder="1">
      <alignment horizontal="center" vertical="top" wrapText="1"/>
      <protection/>
    </xf>
    <xf numFmtId="0" fontId="1" fillId="5" borderId="30" xfId="39" applyFont="1" applyFill="1" applyBorder="1">
      <alignment horizontal="center" vertical="center"/>
      <protection/>
    </xf>
    <xf numFmtId="0" fontId="1" fillId="0" borderId="62" xfId="39" applyFont="1" applyBorder="1">
      <alignment horizontal="center" vertical="center"/>
      <protection/>
    </xf>
    <xf numFmtId="0" fontId="1" fillId="0" borderId="32" xfId="39" applyFont="1" applyBorder="1">
      <alignment horizontal="center" vertical="center"/>
      <protection/>
    </xf>
    <xf numFmtId="0" fontId="1" fillId="0" borderId="44" xfId="39" applyFont="1" applyBorder="1">
      <alignment horizontal="center" vertical="center"/>
      <protection/>
    </xf>
    <xf numFmtId="0" fontId="0" fillId="0" borderId="38" xfId="0" applyFont="1" applyBorder="1" applyAlignment="1">
      <alignment horizontal="center"/>
    </xf>
    <xf numFmtId="0" fontId="5" fillId="0" borderId="5" xfId="32" applyFont="1" applyBorder="1">
      <alignment horizontal="center" vertical="center"/>
      <protection/>
    </xf>
    <xf numFmtId="0" fontId="5" fillId="0" borderId="9" xfId="32" applyFont="1" applyBorder="1">
      <alignment horizontal="center" vertical="center"/>
      <protection/>
    </xf>
    <xf numFmtId="0" fontId="5" fillId="0" borderId="57" xfId="32" applyFont="1" applyBorder="1">
      <alignment horizontal="center" vertical="center"/>
      <protection/>
    </xf>
    <xf numFmtId="0" fontId="5" fillId="0" borderId="1" xfId="32" applyFont="1" applyBorder="1">
      <alignment horizontal="center" vertical="center"/>
      <protection/>
    </xf>
    <xf numFmtId="0" fontId="5" fillId="0" borderId="8" xfId="32" applyFont="1" applyBorder="1">
      <alignment horizontal="center" vertical="center"/>
      <protection/>
    </xf>
    <xf numFmtId="0" fontId="0" fillId="0" borderId="113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2" fillId="0" borderId="65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2" xfId="0" applyFont="1" applyBorder="1" applyAlignment="1">
      <alignment/>
    </xf>
    <xf numFmtId="0" fontId="3" fillId="0" borderId="41" xfId="29" applyFont="1" applyBorder="1">
      <alignment horizontal="center" vertical="top" wrapText="1"/>
      <protection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4" xfId="28" applyFont="1" applyBorder="1">
      <alignment horizontal="left" vertical="center"/>
      <protection/>
    </xf>
    <xf numFmtId="0" fontId="1" fillId="0" borderId="22" xfId="39" applyFont="1" applyBorder="1">
      <alignment horizontal="center" vertical="center"/>
      <protection/>
    </xf>
    <xf numFmtId="0" fontId="1" fillId="0" borderId="0" xfId="28" applyFont="1" applyBorder="1">
      <alignment horizontal="left" vertical="center"/>
      <protection/>
    </xf>
    <xf numFmtId="0" fontId="1" fillId="0" borderId="15" xfId="39" applyFont="1" applyBorder="1">
      <alignment horizontal="center" vertical="center"/>
      <protection/>
    </xf>
    <xf numFmtId="0" fontId="1" fillId="0" borderId="9" xfId="28" applyFont="1" applyBorder="1">
      <alignment horizontal="left" vertical="center"/>
      <protection/>
    </xf>
    <xf numFmtId="0" fontId="5" fillId="0" borderId="9" xfId="19" applyFont="1" applyBorder="1" applyAlignment="1">
      <alignment horizontal="left" vertical="center" wrapText="1"/>
      <protection/>
    </xf>
    <xf numFmtId="0" fontId="5" fillId="0" borderId="48" xfId="19" applyFont="1" applyBorder="1" applyAlignment="1">
      <alignment horizontal="center" vertical="center" wrapText="1"/>
      <protection/>
    </xf>
    <xf numFmtId="0" fontId="1" fillId="0" borderId="47" xfId="39" applyFont="1" applyBorder="1" applyAlignment="1">
      <alignment horizontal="center" vertical="center"/>
      <protection/>
    </xf>
    <xf numFmtId="0" fontId="6" fillId="0" borderId="4" xfId="19" applyFont="1" applyBorder="1">
      <alignment horizontal="left" vertical="center" wrapText="1"/>
      <protection/>
    </xf>
    <xf numFmtId="0" fontId="6" fillId="0" borderId="15" xfId="19" applyFont="1" applyBorder="1">
      <alignment horizontal="left" vertical="center" wrapText="1"/>
      <protection/>
    </xf>
    <xf numFmtId="0" fontId="5" fillId="0" borderId="17" xfId="19" applyFont="1" applyBorder="1" applyAlignment="1">
      <alignment horizontal="centerContinuous" vertical="center" wrapText="1"/>
      <protection/>
    </xf>
    <xf numFmtId="0" fontId="5" fillId="0" borderId="50" xfId="19" applyFont="1" applyBorder="1">
      <alignment horizontal="left" vertical="center" wrapText="1"/>
      <protection/>
    </xf>
    <xf numFmtId="0" fontId="3" fillId="0" borderId="70" xfId="29" applyFont="1" applyBorder="1">
      <alignment horizontal="center" vertical="top" wrapText="1"/>
      <protection/>
    </xf>
    <xf numFmtId="0" fontId="0" fillId="0" borderId="0" xfId="0" applyFont="1" applyAlignment="1">
      <alignment horizontal="left"/>
    </xf>
    <xf numFmtId="0" fontId="1" fillId="0" borderId="38" xfId="27" applyFont="1" applyBorder="1" applyAlignment="1">
      <alignment horizontal="left" wrapText="1"/>
      <protection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20" fillId="0" borderId="13" xfId="22" applyFont="1" applyBorder="1">
      <alignment horizontal="left" vertical="center"/>
      <protection/>
    </xf>
    <xf numFmtId="0" fontId="20" fillId="0" borderId="26" xfId="22" applyFont="1" applyBorder="1">
      <alignment horizontal="left" vertical="center"/>
      <protection/>
    </xf>
    <xf numFmtId="0" fontId="1" fillId="0" borderId="0" xfId="27" applyFont="1" applyBorder="1">
      <alignment horizontal="left" vertical="center" wrapText="1"/>
      <protection/>
    </xf>
    <xf numFmtId="0" fontId="1" fillId="0" borderId="38" xfId="27" applyFont="1" applyBorder="1">
      <alignment horizontal="left" vertical="center" wrapText="1"/>
      <protection/>
    </xf>
    <xf numFmtId="0" fontId="3" fillId="0" borderId="80" xfId="29" applyFont="1" applyBorder="1">
      <alignment horizontal="center" vertical="top" wrapText="1"/>
      <protection/>
    </xf>
    <xf numFmtId="0" fontId="3" fillId="0" borderId="35" xfId="29" applyFont="1" applyBorder="1">
      <alignment horizontal="center" vertical="top" wrapText="1"/>
      <protection/>
    </xf>
    <xf numFmtId="0" fontId="1" fillId="0" borderId="33" xfId="39" applyFont="1" applyBorder="1" applyAlignment="1">
      <alignment horizontal="center" vertical="center"/>
      <protection/>
    </xf>
    <xf numFmtId="0" fontId="1" fillId="0" borderId="0" xfId="39" applyFont="1" applyBorder="1" applyAlignment="1">
      <alignment horizontal="center" vertical="center"/>
      <protection/>
    </xf>
    <xf numFmtId="0" fontId="4" fillId="0" borderId="37" xfId="30" applyFont="1" applyBorder="1" applyAlignment="1">
      <alignment horizontal="center" vertical="center" textRotation="90"/>
      <protection/>
    </xf>
    <xf numFmtId="0" fontId="3" fillId="0" borderId="38" xfId="29" applyFont="1" applyBorder="1" applyAlignment="1">
      <alignment horizontal="center" wrapText="1"/>
      <protection/>
    </xf>
    <xf numFmtId="0" fontId="3" fillId="0" borderId="24" xfId="29" applyFont="1" applyBorder="1" applyAlignment="1">
      <alignment horizontal="center" wrapText="1"/>
      <protection/>
    </xf>
    <xf numFmtId="0" fontId="4" fillId="0" borderId="62" xfId="30" applyFont="1" applyBorder="1">
      <alignment textRotation="90"/>
      <protection/>
    </xf>
    <xf numFmtId="0" fontId="3" fillId="0" borderId="27" xfId="29" applyFont="1" applyBorder="1" applyAlignment="1">
      <alignment horizontal="center" wrapText="1"/>
      <protection/>
    </xf>
    <xf numFmtId="49" fontId="5" fillId="0" borderId="57" xfId="32" applyNumberFormat="1" applyFont="1" applyBorder="1">
      <alignment horizontal="center" vertical="center"/>
      <protection/>
    </xf>
    <xf numFmtId="0" fontId="0" fillId="0" borderId="72" xfId="0" applyFont="1" applyBorder="1" applyAlignment="1">
      <alignment/>
    </xf>
    <xf numFmtId="0" fontId="1" fillId="0" borderId="36" xfId="27" applyFont="1" applyBorder="1">
      <alignment horizontal="left" vertical="center" wrapText="1"/>
      <protection/>
    </xf>
    <xf numFmtId="0" fontId="7" fillId="0" borderId="27" xfId="0" applyFont="1" applyBorder="1" applyAlignment="1">
      <alignment/>
    </xf>
    <xf numFmtId="0" fontId="5" fillId="0" borderId="16" xfId="19" applyFont="1" applyBorder="1">
      <alignment horizontal="left" vertical="center" wrapText="1"/>
      <protection/>
    </xf>
    <xf numFmtId="0" fontId="1" fillId="0" borderId="16" xfId="39" applyFont="1" applyBorder="1">
      <alignment horizontal="center" vertical="center"/>
      <protection/>
    </xf>
    <xf numFmtId="49" fontId="1" fillId="0" borderId="19" xfId="39" applyNumberFormat="1" applyFont="1" applyBorder="1">
      <alignment horizontal="center" vertical="center"/>
      <protection/>
    </xf>
    <xf numFmtId="0" fontId="0" fillId="0" borderId="64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65" xfId="29" applyFont="1" applyBorder="1">
      <alignment horizontal="center" vertical="top" wrapText="1"/>
      <protection/>
    </xf>
    <xf numFmtId="0" fontId="0" fillId="0" borderId="79" xfId="0" applyFont="1" applyBorder="1" applyAlignment="1">
      <alignment/>
    </xf>
    <xf numFmtId="0" fontId="2" fillId="0" borderId="0" xfId="26" applyFont="1" applyAlignment="1">
      <alignment horizontal="right" vertical="top"/>
      <protection/>
    </xf>
    <xf numFmtId="0" fontId="5" fillId="0" borderId="8" xfId="20" applyFont="1" applyBorder="1" applyAlignment="1">
      <alignment horizontal="centerContinuous" vertical="center" wrapText="1"/>
      <protection/>
    </xf>
    <xf numFmtId="0" fontId="5" fillId="0" borderId="17" xfId="20" applyFont="1" applyBorder="1" applyAlignment="1">
      <alignment horizontal="centerContinuous" vertical="center" wrapText="1"/>
      <protection/>
    </xf>
    <xf numFmtId="0" fontId="5" fillId="0" borderId="8" xfId="19" applyFont="1" applyBorder="1" applyAlignment="1">
      <alignment horizontal="left" vertical="center"/>
      <protection/>
    </xf>
    <xf numFmtId="0" fontId="5" fillId="0" borderId="17" xfId="19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0" xfId="29" applyFont="1" applyBorder="1">
      <alignment horizontal="center" vertical="top" wrapText="1"/>
      <protection/>
    </xf>
    <xf numFmtId="0" fontId="5" fillId="0" borderId="16" xfId="32" applyFont="1" applyBorder="1" applyAlignment="1">
      <alignment/>
      <protection/>
    </xf>
    <xf numFmtId="0" fontId="5" fillId="0" borderId="51" xfId="32" applyFont="1" applyBorder="1" applyAlignment="1">
      <alignment horizontal="center" vertical="center"/>
      <protection/>
    </xf>
    <xf numFmtId="0" fontId="5" fillId="0" borderId="42" xfId="32" applyFont="1" applyBorder="1">
      <alignment horizontal="center" vertical="center"/>
      <protection/>
    </xf>
    <xf numFmtId="0" fontId="0" fillId="0" borderId="0" xfId="0" applyFont="1" applyBorder="1" applyAlignment="1">
      <alignment horizontal="centerContinuous" vertical="top"/>
    </xf>
    <xf numFmtId="0" fontId="5" fillId="0" borderId="8" xfId="32" applyFont="1" applyBorder="1" applyAlignment="1">
      <alignment wrapText="1"/>
      <protection/>
    </xf>
    <xf numFmtId="0" fontId="5" fillId="0" borderId="41" xfId="32" applyFont="1" applyBorder="1" applyAlignment="1">
      <alignment wrapText="1"/>
      <protection/>
    </xf>
    <xf numFmtId="0" fontId="21" fillId="0" borderId="0" xfId="38" applyFont="1" applyAlignment="1">
      <alignment horizontal="centerContinuous"/>
      <protection/>
    </xf>
    <xf numFmtId="3" fontId="21" fillId="0" borderId="0" xfId="38" applyNumberFormat="1" applyFont="1" applyAlignment="1" quotePrefix="1">
      <alignment horizontal="centerContinuous"/>
      <protection/>
    </xf>
    <xf numFmtId="3" fontId="21" fillId="0" borderId="0" xfId="38" applyNumberFormat="1" applyFont="1" applyAlignment="1">
      <alignment horizontal="centerContinuous"/>
      <protection/>
    </xf>
    <xf numFmtId="0" fontId="0" fillId="0" borderId="0" xfId="38" applyFont="1" applyAlignment="1">
      <alignment horizontal="centerContinuous"/>
      <protection/>
    </xf>
    <xf numFmtId="0" fontId="14" fillId="0" borderId="0" xfId="38" applyFont="1">
      <alignment/>
      <protection/>
    </xf>
    <xf numFmtId="0" fontId="21" fillId="0" borderId="73" xfId="38" applyFont="1" applyBorder="1" applyAlignment="1">
      <alignment horizontal="centerContinuous"/>
      <protection/>
    </xf>
    <xf numFmtId="3" fontId="21" fillId="0" borderId="73" xfId="38" applyNumberFormat="1" applyFont="1" applyBorder="1" applyAlignment="1" quotePrefix="1">
      <alignment horizontal="centerContinuous"/>
      <protection/>
    </xf>
    <xf numFmtId="3" fontId="21" fillId="0" borderId="73" xfId="38" applyNumberFormat="1" applyFont="1" applyBorder="1" applyAlignment="1">
      <alignment horizontal="centerContinuous"/>
      <protection/>
    </xf>
    <xf numFmtId="0" fontId="0" fillId="0" borderId="73" xfId="38" applyFont="1" applyBorder="1" applyAlignment="1">
      <alignment horizontal="centerContinuous"/>
      <protection/>
    </xf>
    <xf numFmtId="0" fontId="14" fillId="0" borderId="85" xfId="38" applyFont="1" applyBorder="1">
      <alignment/>
      <protection/>
    </xf>
    <xf numFmtId="0" fontId="2" fillId="0" borderId="0" xfId="26" applyFont="1" applyBorder="1">
      <alignment vertical="top"/>
      <protection/>
    </xf>
    <xf numFmtId="0" fontId="21" fillId="0" borderId="0" xfId="38" applyFont="1" applyBorder="1" applyAlignment="1">
      <alignment horizontal="centerContinuous"/>
      <protection/>
    </xf>
    <xf numFmtId="3" fontId="21" fillId="0" borderId="0" xfId="38" applyNumberFormat="1" applyFont="1" applyBorder="1" applyAlignment="1" quotePrefix="1">
      <alignment horizontal="centerContinuous"/>
      <protection/>
    </xf>
    <xf numFmtId="3" fontId="21" fillId="0" borderId="0" xfId="38" applyNumberFormat="1" applyFont="1" applyBorder="1" applyAlignment="1">
      <alignment horizontal="centerContinuous"/>
      <protection/>
    </xf>
    <xf numFmtId="3" fontId="21" fillId="0" borderId="92" xfId="38" applyNumberFormat="1" applyFont="1" applyBorder="1" applyAlignment="1">
      <alignment horizontal="centerContinuous"/>
      <protection/>
    </xf>
    <xf numFmtId="0" fontId="0" fillId="0" borderId="92" xfId="38" applyFont="1" applyBorder="1" applyAlignment="1">
      <alignment horizontal="centerContinuous"/>
      <protection/>
    </xf>
    <xf numFmtId="0" fontId="21" fillId="0" borderId="92" xfId="38" applyFont="1" applyBorder="1" applyAlignment="1">
      <alignment horizontal="centerContinuous"/>
      <protection/>
    </xf>
    <xf numFmtId="0" fontId="14" fillId="0" borderId="114" xfId="38" applyFont="1" applyBorder="1">
      <alignment/>
      <protection/>
    </xf>
    <xf numFmtId="0" fontId="21" fillId="0" borderId="82" xfId="38" applyFont="1" applyBorder="1" applyAlignment="1">
      <alignment horizontal="centerContinuous"/>
      <protection/>
    </xf>
    <xf numFmtId="3" fontId="21" fillId="0" borderId="82" xfId="38" applyNumberFormat="1" applyFont="1" applyBorder="1" applyAlignment="1" quotePrefix="1">
      <alignment horizontal="centerContinuous"/>
      <protection/>
    </xf>
    <xf numFmtId="3" fontId="21" fillId="0" borderId="82" xfId="38" applyNumberFormat="1" applyFont="1" applyBorder="1" applyAlignment="1">
      <alignment horizontal="centerContinuous"/>
      <protection/>
    </xf>
    <xf numFmtId="0" fontId="0" fillId="0" borderId="82" xfId="38" applyFont="1" applyBorder="1" applyAlignment="1">
      <alignment horizontal="centerContinuous"/>
      <protection/>
    </xf>
    <xf numFmtId="0" fontId="14" fillId="0" borderId="88" xfId="38" applyFont="1" applyBorder="1">
      <alignment/>
      <protection/>
    </xf>
    <xf numFmtId="0" fontId="21" fillId="0" borderId="0" xfId="38" applyFont="1">
      <alignment/>
      <protection/>
    </xf>
    <xf numFmtId="0" fontId="21" fillId="0" borderId="84" xfId="38" applyFont="1" applyBorder="1">
      <alignment/>
      <protection/>
    </xf>
    <xf numFmtId="0" fontId="21" fillId="0" borderId="73" xfId="38" applyFont="1" applyBorder="1">
      <alignment/>
      <protection/>
    </xf>
    <xf numFmtId="0" fontId="21" fillId="0" borderId="115" xfId="38" applyFont="1" applyBorder="1" applyAlignment="1">
      <alignment horizontal="center"/>
      <protection/>
    </xf>
    <xf numFmtId="3" fontId="21" fillId="0" borderId="116" xfId="38" applyNumberFormat="1" applyFont="1" applyBorder="1" applyAlignment="1" quotePrefix="1">
      <alignment horizontal="centerContinuous"/>
      <protection/>
    </xf>
    <xf numFmtId="3" fontId="21" fillId="0" borderId="116" xfId="38" applyNumberFormat="1" applyFont="1" applyBorder="1" applyAlignment="1">
      <alignment horizontal="centerContinuous"/>
      <protection/>
    </xf>
    <xf numFmtId="3" fontId="21" fillId="0" borderId="117" xfId="38" applyNumberFormat="1" applyFont="1" applyBorder="1" applyAlignment="1">
      <alignment horizontal="centerContinuous"/>
      <protection/>
    </xf>
    <xf numFmtId="3" fontId="21" fillId="0" borderId="115" xfId="38" applyNumberFormat="1" applyFont="1" applyBorder="1">
      <alignment/>
      <protection/>
    </xf>
    <xf numFmtId="0" fontId="14" fillId="0" borderId="118" xfId="38" applyFont="1" applyBorder="1">
      <alignment/>
      <protection/>
    </xf>
    <xf numFmtId="0" fontId="21" fillId="0" borderId="67" xfId="38" applyFont="1" applyBorder="1">
      <alignment/>
      <protection/>
    </xf>
    <xf numFmtId="0" fontId="21" fillId="0" borderId="0" xfId="38" applyFont="1" applyBorder="1">
      <alignment/>
      <protection/>
    </xf>
    <xf numFmtId="0" fontId="21" fillId="0" borderId="14" xfId="38" applyFont="1" applyBorder="1" applyAlignment="1">
      <alignment horizontal="center"/>
      <protection/>
    </xf>
    <xf numFmtId="3" fontId="21" fillId="0" borderId="14" xfId="38" applyNumberFormat="1" applyFont="1" applyBorder="1">
      <alignment/>
      <protection/>
    </xf>
    <xf numFmtId="3" fontId="0" fillId="0" borderId="14" xfId="38" applyNumberFormat="1" applyFont="1" applyBorder="1" applyAlignment="1" quotePrefix="1">
      <alignment horizontal="center"/>
      <protection/>
    </xf>
    <xf numFmtId="0" fontId="14" fillId="0" borderId="119" xfId="38" applyFont="1" applyBorder="1">
      <alignment/>
      <protection/>
    </xf>
    <xf numFmtId="0" fontId="21" fillId="0" borderId="67" xfId="38" applyFont="1" applyBorder="1" applyAlignment="1">
      <alignment horizontal="centerContinuous"/>
      <protection/>
    </xf>
    <xf numFmtId="0" fontId="21" fillId="0" borderId="14" xfId="38" applyFont="1" applyBorder="1" applyAlignment="1">
      <alignment horizontal="centerContinuous"/>
      <protection/>
    </xf>
    <xf numFmtId="3" fontId="0" fillId="0" borderId="0" xfId="38" applyNumberFormat="1" applyFont="1" applyAlignment="1">
      <alignment horizontal="center"/>
      <protection/>
    </xf>
    <xf numFmtId="3" fontId="0" fillId="0" borderId="14" xfId="38" applyNumberFormat="1" applyFont="1" applyBorder="1" applyAlignment="1">
      <alignment horizontal="center"/>
      <protection/>
    </xf>
    <xf numFmtId="3" fontId="0" fillId="0" borderId="14" xfId="38" applyNumberFormat="1" applyFont="1" applyBorder="1">
      <alignment/>
      <protection/>
    </xf>
    <xf numFmtId="3" fontId="21" fillId="0" borderId="14" xfId="38" applyNumberFormat="1" applyFont="1" applyBorder="1" applyAlignment="1" quotePrefix="1">
      <alignment horizontal="center"/>
      <protection/>
    </xf>
    <xf numFmtId="0" fontId="21" fillId="0" borderId="104" xfId="38" applyFont="1" applyBorder="1">
      <alignment/>
      <protection/>
    </xf>
    <xf numFmtId="0" fontId="21" fillId="0" borderId="9" xfId="38" applyFont="1" applyBorder="1">
      <alignment/>
      <protection/>
    </xf>
    <xf numFmtId="0" fontId="21" fillId="0" borderId="10" xfId="38" applyFont="1" applyBorder="1" applyAlignment="1">
      <alignment horizontal="center"/>
      <protection/>
    </xf>
    <xf numFmtId="3" fontId="21" fillId="0" borderId="10" xfId="38" applyNumberFormat="1" applyFont="1" applyBorder="1" applyAlignment="1" quotePrefix="1">
      <alignment horizontal="center"/>
      <protection/>
    </xf>
    <xf numFmtId="3" fontId="21" fillId="0" borderId="13" xfId="38" applyNumberFormat="1" applyFont="1" applyBorder="1" applyAlignment="1" quotePrefix="1">
      <alignment horizontal="center"/>
      <protection/>
    </xf>
    <xf numFmtId="0" fontId="14" fillId="0" borderId="120" xfId="38" applyFont="1" applyBorder="1">
      <alignment/>
      <protection/>
    </xf>
    <xf numFmtId="0" fontId="21" fillId="0" borderId="67" xfId="38" applyFont="1" applyBorder="1" applyAlignment="1">
      <alignment horizontal="left"/>
      <protection/>
    </xf>
    <xf numFmtId="0" fontId="21" fillId="0" borderId="0" xfId="38" applyFont="1" applyBorder="1" applyAlignment="1">
      <alignment horizontal="center"/>
      <protection/>
    </xf>
    <xf numFmtId="0" fontId="21" fillId="0" borderId="0" xfId="38" applyFont="1" applyBorder="1" applyAlignment="1">
      <alignment horizontal="left"/>
      <protection/>
    </xf>
    <xf numFmtId="0" fontId="21" fillId="0" borderId="14" xfId="38" applyFont="1" applyBorder="1" applyAlignment="1" quotePrefix="1">
      <alignment horizontal="center"/>
      <protection/>
    </xf>
    <xf numFmtId="0" fontId="21" fillId="0" borderId="67" xfId="38" applyFont="1" applyFill="1" applyBorder="1" applyAlignment="1">
      <alignment horizontal="left"/>
      <protection/>
    </xf>
    <xf numFmtId="0" fontId="21" fillId="0" borderId="0" xfId="38" applyFont="1" applyFill="1" applyBorder="1">
      <alignment/>
      <protection/>
    </xf>
    <xf numFmtId="0" fontId="21" fillId="0" borderId="14" xfId="38" applyFont="1" applyFill="1" applyBorder="1" applyAlignment="1">
      <alignment horizontal="center"/>
      <protection/>
    </xf>
    <xf numFmtId="0" fontId="1" fillId="0" borderId="68" xfId="38" applyFont="1" applyBorder="1" applyAlignment="1" quotePrefix="1">
      <alignment horizontal="left"/>
      <protection/>
    </xf>
    <xf numFmtId="0" fontId="21" fillId="0" borderId="106" xfId="38" applyFont="1" applyBorder="1" applyAlignment="1">
      <alignment horizontal="center"/>
      <protection/>
    </xf>
    <xf numFmtId="0" fontId="14" fillId="0" borderId="0" xfId="38" applyFont="1" applyAlignment="1">
      <alignment horizontal="center"/>
      <protection/>
    </xf>
    <xf numFmtId="3" fontId="14" fillId="0" borderId="0" xfId="38" applyNumberFormat="1" applyFont="1">
      <alignment/>
      <protection/>
    </xf>
    <xf numFmtId="0" fontId="14" fillId="0" borderId="16" xfId="38" applyFont="1" applyBorder="1">
      <alignment/>
      <protection/>
    </xf>
    <xf numFmtId="0" fontId="14" fillId="0" borderId="16" xfId="38" applyFont="1" applyBorder="1" applyAlignment="1">
      <alignment horizontal="center"/>
      <protection/>
    </xf>
    <xf numFmtId="0" fontId="3" fillId="0" borderId="0" xfId="38" applyFont="1">
      <alignment/>
      <protection/>
    </xf>
    <xf numFmtId="0" fontId="2" fillId="0" borderId="0" xfId="0" applyFont="1" applyAlignment="1">
      <alignment horizontal="right"/>
    </xf>
    <xf numFmtId="0" fontId="3" fillId="0" borderId="0" xfId="38" applyFont="1" applyAlignment="1">
      <alignment horizontal="center"/>
      <protection/>
    </xf>
    <xf numFmtId="3" fontId="3" fillId="0" borderId="0" xfId="38" applyNumberFormat="1" applyFont="1">
      <alignment/>
      <protection/>
    </xf>
    <xf numFmtId="0" fontId="21" fillId="0" borderId="0" xfId="42" applyFont="1" applyAlignment="1">
      <alignment horizontal="center"/>
      <protection/>
    </xf>
    <xf numFmtId="3" fontId="21" fillId="0" borderId="0" xfId="42" applyNumberFormat="1" applyFont="1">
      <alignment/>
      <protection/>
    </xf>
    <xf numFmtId="0" fontId="21" fillId="0" borderId="84" xfId="42" applyFont="1" applyBorder="1">
      <alignment/>
      <protection/>
    </xf>
    <xf numFmtId="0" fontId="21" fillId="0" borderId="73" xfId="42" applyFont="1" applyBorder="1">
      <alignment/>
      <protection/>
    </xf>
    <xf numFmtId="0" fontId="21" fillId="0" borderId="115" xfId="42" applyFont="1" applyBorder="1" applyAlignment="1">
      <alignment horizontal="center"/>
      <protection/>
    </xf>
    <xf numFmtId="3" fontId="21" fillId="0" borderId="116" xfId="42" applyNumberFormat="1" applyFont="1" applyBorder="1" applyAlignment="1" quotePrefix="1">
      <alignment horizontal="left"/>
      <protection/>
    </xf>
    <xf numFmtId="0" fontId="21" fillId="0" borderId="116" xfId="42" applyFont="1" applyBorder="1">
      <alignment/>
      <protection/>
    </xf>
    <xf numFmtId="3" fontId="21" fillId="0" borderId="116" xfId="42" applyNumberFormat="1" applyFont="1" applyBorder="1">
      <alignment/>
      <protection/>
    </xf>
    <xf numFmtId="3" fontId="21" fillId="0" borderId="117" xfId="42" applyNumberFormat="1" applyFont="1" applyBorder="1">
      <alignment/>
      <protection/>
    </xf>
    <xf numFmtId="3" fontId="21" fillId="0" borderId="85" xfId="42" applyNumberFormat="1" applyFont="1" applyBorder="1">
      <alignment/>
      <protection/>
    </xf>
    <xf numFmtId="0" fontId="21" fillId="0" borderId="67" xfId="42" applyFont="1" applyBorder="1">
      <alignment/>
      <protection/>
    </xf>
    <xf numFmtId="0" fontId="21" fillId="0" borderId="0" xfId="42" applyFont="1" applyBorder="1">
      <alignment/>
      <protection/>
    </xf>
    <xf numFmtId="0" fontId="21" fillId="0" borderId="14" xfId="42" applyFont="1" applyBorder="1" applyAlignment="1">
      <alignment horizontal="center"/>
      <protection/>
    </xf>
    <xf numFmtId="3" fontId="21" fillId="0" borderId="14" xfId="42" applyNumberFormat="1" applyFont="1" applyBorder="1">
      <alignment/>
      <protection/>
    </xf>
    <xf numFmtId="3" fontId="21" fillId="0" borderId="87" xfId="42" applyNumberFormat="1" applyFont="1" applyBorder="1">
      <alignment/>
      <protection/>
    </xf>
    <xf numFmtId="3" fontId="21" fillId="0" borderId="87" xfId="42" applyNumberFormat="1" applyFont="1" applyBorder="1" applyAlignment="1" quotePrefix="1">
      <alignment horizontal="center"/>
      <protection/>
    </xf>
    <xf numFmtId="0" fontId="21" fillId="0" borderId="67" xfId="42" applyFont="1" applyBorder="1" applyAlignment="1">
      <alignment horizontal="centerContinuous"/>
      <protection/>
    </xf>
    <xf numFmtId="0" fontId="21" fillId="0" borderId="0" xfId="42" applyFont="1" applyBorder="1" applyAlignment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21" fillId="0" borderId="14" xfId="42" applyFont="1" applyBorder="1" applyAlignment="1">
      <alignment horizontal="centerContinuous"/>
      <protection/>
    </xf>
    <xf numFmtId="3" fontId="21" fillId="0" borderId="0" xfId="38" applyNumberFormat="1" applyFont="1" applyAlignment="1">
      <alignment horizontal="center"/>
      <protection/>
    </xf>
    <xf numFmtId="3" fontId="21" fillId="0" borderId="14" xfId="38" applyNumberFormat="1" applyFont="1" applyBorder="1" applyAlignment="1">
      <alignment horizontal="center"/>
      <protection/>
    </xf>
    <xf numFmtId="3" fontId="21" fillId="0" borderId="87" xfId="42" applyNumberFormat="1" applyFont="1" applyFill="1" applyBorder="1" applyAlignment="1">
      <alignment horizontal="center"/>
      <protection/>
    </xf>
    <xf numFmtId="0" fontId="21" fillId="0" borderId="104" xfId="42" applyFont="1" applyBorder="1">
      <alignment/>
      <protection/>
    </xf>
    <xf numFmtId="0" fontId="21" fillId="0" borderId="9" xfId="42" applyFont="1" applyBorder="1">
      <alignment/>
      <protection/>
    </xf>
    <xf numFmtId="0" fontId="21" fillId="0" borderId="10" xfId="42" applyFont="1" applyBorder="1" applyAlignment="1">
      <alignment horizontal="center"/>
      <protection/>
    </xf>
    <xf numFmtId="3" fontId="21" fillId="0" borderId="121" xfId="42" applyNumberFormat="1" applyFont="1" applyBorder="1" applyAlignment="1" quotePrefix="1">
      <alignment horizontal="center"/>
      <protection/>
    </xf>
    <xf numFmtId="0" fontId="21" fillId="0" borderId="0" xfId="42" applyFont="1" applyFill="1" applyBorder="1">
      <alignment/>
      <protection/>
    </xf>
    <xf numFmtId="0" fontId="1" fillId="0" borderId="68" xfId="42" applyFont="1" applyBorder="1" applyAlignment="1" quotePrefix="1">
      <alignment horizontal="left"/>
      <protection/>
    </xf>
    <xf numFmtId="0" fontId="21" fillId="0" borderId="82" xfId="42" applyFont="1" applyBorder="1">
      <alignment/>
      <protection/>
    </xf>
    <xf numFmtId="0" fontId="14" fillId="0" borderId="0" xfId="42" applyFont="1">
      <alignment/>
      <protection/>
    </xf>
    <xf numFmtId="0" fontId="14" fillId="0" borderId="0" xfId="42" applyFont="1" applyAlignment="1">
      <alignment horizontal="center"/>
      <protection/>
    </xf>
    <xf numFmtId="3" fontId="14" fillId="0" borderId="0" xfId="42" applyNumberFormat="1" applyFont="1">
      <alignment/>
      <protection/>
    </xf>
    <xf numFmtId="0" fontId="14" fillId="0" borderId="16" xfId="42" applyFont="1" applyBorder="1">
      <alignment/>
      <protection/>
    </xf>
    <xf numFmtId="0" fontId="14" fillId="0" borderId="16" xfId="42" applyFont="1" applyBorder="1" applyAlignment="1">
      <alignment horizontal="center"/>
      <protection/>
    </xf>
    <xf numFmtId="3" fontId="14" fillId="0" borderId="16" xfId="42" applyNumberFormat="1" applyFont="1" applyBorder="1">
      <alignment/>
      <protection/>
    </xf>
    <xf numFmtId="0" fontId="21" fillId="0" borderId="115" xfId="42" applyFont="1" applyBorder="1">
      <alignment/>
      <protection/>
    </xf>
    <xf numFmtId="0" fontId="21" fillId="0" borderId="117" xfId="42" applyFont="1" applyBorder="1" applyAlignment="1">
      <alignment horizontal="centerContinuous"/>
      <protection/>
    </xf>
    <xf numFmtId="0" fontId="21" fillId="0" borderId="118" xfId="42" applyFont="1" applyBorder="1">
      <alignment/>
      <protection/>
    </xf>
    <xf numFmtId="0" fontId="21" fillId="0" borderId="14" xfId="42" applyFont="1" applyBorder="1">
      <alignment/>
      <protection/>
    </xf>
    <xf numFmtId="0" fontId="21" fillId="0" borderId="119" xfId="42" applyFont="1" applyBorder="1" applyAlignment="1">
      <alignment horizontal="center"/>
      <protection/>
    </xf>
    <xf numFmtId="0" fontId="21" fillId="0" borderId="104" xfId="42" applyFont="1" applyBorder="1" applyAlignment="1" quotePrefix="1">
      <alignment horizontal="centerContinuous"/>
      <protection/>
    </xf>
    <xf numFmtId="0" fontId="21" fillId="0" borderId="9" xfId="42" applyFont="1" applyBorder="1" applyAlignment="1">
      <alignment horizontal="centerContinuous"/>
      <protection/>
    </xf>
    <xf numFmtId="0" fontId="21" fillId="0" borderId="10" xfId="42" applyFont="1" applyBorder="1" applyAlignment="1">
      <alignment horizontal="centerContinuous"/>
      <protection/>
    </xf>
    <xf numFmtId="0" fontId="21" fillId="0" borderId="10" xfId="42" applyFont="1" applyBorder="1" applyAlignment="1" quotePrefix="1">
      <alignment horizontal="center"/>
      <protection/>
    </xf>
    <xf numFmtId="0" fontId="21" fillId="0" borderId="9" xfId="42" applyFont="1" applyBorder="1" applyAlignment="1" quotePrefix="1">
      <alignment horizontal="centerContinuous"/>
      <protection/>
    </xf>
    <xf numFmtId="0" fontId="21" fillId="0" borderId="120" xfId="42" applyFont="1" applyBorder="1" applyAlignment="1" quotePrefix="1">
      <alignment horizontal="center"/>
      <protection/>
    </xf>
    <xf numFmtId="0" fontId="21" fillId="0" borderId="14" xfId="42" applyFont="1" applyBorder="1" applyAlignment="1" quotePrefix="1">
      <alignment horizontal="center"/>
      <protection/>
    </xf>
    <xf numFmtId="0" fontId="21" fillId="0" borderId="104" xfId="42" applyFont="1" applyBorder="1" applyAlignment="1" quotePrefix="1">
      <alignment horizontal="left"/>
      <protection/>
    </xf>
    <xf numFmtId="0" fontId="0" fillId="0" borderId="9" xfId="42" applyFont="1" applyBorder="1">
      <alignment/>
      <protection/>
    </xf>
    <xf numFmtId="0" fontId="21" fillId="0" borderId="119" xfId="42" applyFont="1" applyBorder="1" applyAlignment="1">
      <alignment horizontal="center" wrapText="1"/>
      <protection/>
    </xf>
    <xf numFmtId="0" fontId="21" fillId="0" borderId="14" xfId="42" applyFont="1" applyBorder="1" applyAlignment="1">
      <alignment horizontal="center" wrapText="1"/>
      <protection/>
    </xf>
    <xf numFmtId="0" fontId="21" fillId="0" borderId="0" xfId="42" applyFont="1" applyBorder="1" applyAlignment="1">
      <alignment horizontal="centerContinuous" wrapText="1"/>
      <protection/>
    </xf>
    <xf numFmtId="0" fontId="21" fillId="0" borderId="117" xfId="42" applyFont="1" applyBorder="1" applyAlignment="1" quotePrefix="1">
      <alignment horizontal="centerContinuous" vertical="center"/>
      <protection/>
    </xf>
    <xf numFmtId="0" fontId="0" fillId="0" borderId="118" xfId="42" applyFont="1" applyBorder="1">
      <alignment/>
      <protection/>
    </xf>
    <xf numFmtId="0" fontId="21" fillId="0" borderId="4" xfId="42" applyFont="1" applyBorder="1" applyAlignment="1">
      <alignment horizontal="center"/>
      <protection/>
    </xf>
    <xf numFmtId="0" fontId="21" fillId="0" borderId="15" xfId="42" applyFont="1" applyBorder="1" applyAlignment="1" quotePrefix="1">
      <alignment horizontal="center"/>
      <protection/>
    </xf>
    <xf numFmtId="0" fontId="21" fillId="0" borderId="10" xfId="42" applyFont="1" applyBorder="1">
      <alignment/>
      <protection/>
    </xf>
    <xf numFmtId="0" fontId="21" fillId="0" borderId="67" xfId="42" applyFont="1" applyFill="1" applyBorder="1" applyAlignment="1">
      <alignment horizontal="left"/>
      <protection/>
    </xf>
    <xf numFmtId="0" fontId="21" fillId="0" borderId="67" xfId="42" applyFont="1" applyFill="1" applyBorder="1" applyAlignment="1" quotePrefix="1">
      <alignment horizontal="left"/>
      <protection/>
    </xf>
    <xf numFmtId="0" fontId="21" fillId="0" borderId="67" xfId="42" applyFont="1" applyFill="1" applyBorder="1">
      <alignment/>
      <protection/>
    </xf>
    <xf numFmtId="0" fontId="21" fillId="0" borderId="104" xfId="42" applyFont="1" applyFill="1" applyBorder="1" applyAlignment="1">
      <alignment horizontal="left"/>
      <protection/>
    </xf>
    <xf numFmtId="0" fontId="1" fillId="0" borderId="68" xfId="42" applyFont="1" applyFill="1" applyBorder="1" applyAlignment="1" quotePrefix="1">
      <alignment horizontal="left"/>
      <protection/>
    </xf>
    <xf numFmtId="0" fontId="3" fillId="0" borderId="0" xfId="42" applyFont="1">
      <alignment/>
      <protection/>
    </xf>
    <xf numFmtId="3" fontId="3" fillId="0" borderId="0" xfId="42" applyNumberFormat="1" applyFont="1">
      <alignment/>
      <protection/>
    </xf>
    <xf numFmtId="0" fontId="5" fillId="0" borderId="63" xfId="21" applyFont="1" applyBorder="1" applyAlignment="1">
      <alignment horizontal="centerContinuous" vertical="top" wrapText="1"/>
      <protection/>
    </xf>
    <xf numFmtId="0" fontId="0" fillId="0" borderId="55" xfId="0" applyFont="1" applyBorder="1" applyAlignment="1">
      <alignment/>
    </xf>
    <xf numFmtId="0" fontId="0" fillId="0" borderId="71" xfId="0" applyFont="1" applyBorder="1" applyAlignment="1">
      <alignment/>
    </xf>
    <xf numFmtId="0" fontId="1" fillId="0" borderId="70" xfId="39" applyFont="1" applyBorder="1">
      <alignment horizontal="center" vertical="center"/>
      <protection/>
    </xf>
    <xf numFmtId="0" fontId="3" fillId="0" borderId="74" xfId="29" applyFont="1" applyBorder="1">
      <alignment horizontal="center" vertical="top" wrapText="1"/>
      <protection/>
    </xf>
    <xf numFmtId="0" fontId="1" fillId="0" borderId="3" xfId="39" applyFont="1" applyBorder="1">
      <alignment horizontal="center" vertical="center"/>
      <protection/>
    </xf>
    <xf numFmtId="0" fontId="1" fillId="0" borderId="76" xfId="39" applyFont="1" applyBorder="1">
      <alignment horizontal="center" vertical="center"/>
      <protection/>
    </xf>
    <xf numFmtId="0" fontId="5" fillId="0" borderId="75" xfId="21" applyFont="1" applyBorder="1" applyAlignment="1">
      <alignment horizontal="centerContinuous" vertical="top" wrapText="1"/>
      <protection/>
    </xf>
    <xf numFmtId="0" fontId="5" fillId="0" borderId="22" xfId="19" applyFont="1" applyBorder="1">
      <alignment horizontal="left" vertical="center" wrapText="1"/>
      <protection/>
    </xf>
    <xf numFmtId="0" fontId="5" fillId="0" borderId="22" xfId="19" applyFont="1" applyBorder="1" applyAlignment="1">
      <alignment horizontal="left" vertical="top" wrapText="1"/>
      <protection/>
    </xf>
    <xf numFmtId="0" fontId="13" fillId="0" borderId="41" xfId="20" applyFont="1" applyBorder="1" applyAlignment="1">
      <alignment horizontal="centerContinuous" vertical="center" wrapText="1"/>
      <protection/>
    </xf>
    <xf numFmtId="0" fontId="1" fillId="0" borderId="73" xfId="39" applyFont="1" applyBorder="1" applyAlignment="1">
      <alignment horizontal="center" vertical="top"/>
      <protection/>
    </xf>
    <xf numFmtId="0" fontId="1" fillId="0" borderId="0" xfId="39" applyFont="1" applyBorder="1" applyAlignment="1">
      <alignment horizontal="center" vertical="top"/>
      <protection/>
    </xf>
    <xf numFmtId="0" fontId="1" fillId="0" borderId="82" xfId="39" applyFont="1" applyBorder="1" applyAlignment="1">
      <alignment horizontal="center" vertical="top"/>
      <protection/>
    </xf>
    <xf numFmtId="0" fontId="3" fillId="0" borderId="0" xfId="29" applyFont="1">
      <alignment horizontal="center" vertical="top" wrapText="1"/>
      <protection/>
    </xf>
    <xf numFmtId="0" fontId="5" fillId="0" borderId="63" xfId="20" applyFont="1" applyBorder="1" applyAlignment="1">
      <alignment horizontal="centerContinuous" vertical="top" wrapText="1"/>
      <protection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5" fillId="0" borderId="63" xfId="20" applyFont="1" applyBorder="1" applyAlignment="1">
      <alignment horizontal="centerContinuous" vertical="center" wrapText="1"/>
      <protection/>
    </xf>
    <xf numFmtId="0" fontId="5" fillId="0" borderId="53" xfId="20" applyFont="1" applyBorder="1" applyAlignment="1">
      <alignment horizontal="centerContinuous" vertical="center" wrapText="1"/>
      <protection/>
    </xf>
    <xf numFmtId="0" fontId="5" fillId="0" borderId="48" xfId="21" applyFont="1" applyBorder="1">
      <alignment horizontal="center" vertical="top" wrapText="1"/>
      <protection/>
    </xf>
    <xf numFmtId="0" fontId="1" fillId="0" borderId="21" xfId="27" applyFont="1" applyBorder="1">
      <alignment horizontal="left" vertical="center" wrapText="1"/>
      <protection/>
    </xf>
    <xf numFmtId="0" fontId="21" fillId="0" borderId="122" xfId="42" applyFont="1" applyBorder="1" applyAlignment="1">
      <alignment horizontal="centerContinuous"/>
      <protection/>
    </xf>
    <xf numFmtId="0" fontId="21" fillId="0" borderId="123" xfId="42" applyFont="1" applyBorder="1" applyAlignment="1">
      <alignment horizontal="centerContinuous"/>
      <protection/>
    </xf>
    <xf numFmtId="0" fontId="21" fillId="0" borderId="18" xfId="42" applyFont="1" applyBorder="1" applyAlignment="1">
      <alignment horizontal="center"/>
      <protection/>
    </xf>
    <xf numFmtId="0" fontId="21" fillId="0" borderId="18" xfId="42" applyFont="1" applyBorder="1" applyAlignment="1" quotePrefix="1">
      <alignment horizontal="center"/>
      <protection/>
    </xf>
    <xf numFmtId="0" fontId="21" fillId="0" borderId="5" xfId="42" applyFont="1" applyBorder="1" applyAlignment="1" quotePrefix="1">
      <alignment horizontal="center"/>
      <protection/>
    </xf>
    <xf numFmtId="0" fontId="0" fillId="0" borderId="0" xfId="37" applyFont="1" applyAlignment="1" applyProtection="1">
      <alignment/>
      <protection/>
    </xf>
    <xf numFmtId="0" fontId="0" fillId="0" borderId="0" xfId="37" applyFont="1" applyProtection="1">
      <alignment/>
      <protection/>
    </xf>
    <xf numFmtId="0" fontId="0" fillId="0" borderId="0" xfId="37" applyFont="1">
      <alignment/>
      <protection/>
    </xf>
    <xf numFmtId="0" fontId="0" fillId="0" borderId="0" xfId="37" applyFont="1" applyAlignment="1" applyProtection="1">
      <alignment horizontal="left"/>
      <protection/>
    </xf>
    <xf numFmtId="0" fontId="5" fillId="0" borderId="82" xfId="37" applyFont="1" applyBorder="1" applyAlignment="1" applyProtection="1">
      <alignment/>
      <protection/>
    </xf>
    <xf numFmtId="0" fontId="1" fillId="0" borderId="82" xfId="37" applyFont="1" applyBorder="1" applyAlignment="1" applyProtection="1">
      <alignment/>
      <protection/>
    </xf>
    <xf numFmtId="0" fontId="5" fillId="0" borderId="0" xfId="37" applyFont="1" applyAlignment="1" applyProtection="1">
      <alignment horizontal="left"/>
      <protection/>
    </xf>
    <xf numFmtId="0" fontId="12" fillId="0" borderId="84" xfId="37" applyFont="1" applyBorder="1" applyAlignment="1" applyProtection="1">
      <alignment vertical="center"/>
      <protection/>
    </xf>
    <xf numFmtId="0" fontId="12" fillId="0" borderId="73" xfId="37" applyFont="1" applyBorder="1" applyAlignment="1" applyProtection="1">
      <alignment vertical="center"/>
      <protection/>
    </xf>
    <xf numFmtId="0" fontId="12" fillId="0" borderId="124" xfId="37" applyFont="1" applyBorder="1" applyAlignment="1" applyProtection="1">
      <alignment horizontal="centerContinuous" vertical="center" wrapText="1"/>
      <protection/>
    </xf>
    <xf numFmtId="0" fontId="12" fillId="0" borderId="85" xfId="37" applyFont="1" applyBorder="1" applyAlignment="1" applyProtection="1">
      <alignment horizontal="centerContinuous" vertical="center" wrapText="1"/>
      <protection/>
    </xf>
    <xf numFmtId="0" fontId="12" fillId="0" borderId="0" xfId="37" applyFont="1" applyAlignment="1" applyProtection="1">
      <alignment vertical="center"/>
      <protection/>
    </xf>
    <xf numFmtId="0" fontId="12" fillId="0" borderId="67" xfId="37" applyFont="1" applyBorder="1" applyAlignment="1" applyProtection="1">
      <alignment vertical="center"/>
      <protection/>
    </xf>
    <xf numFmtId="0" fontId="12" fillId="0" borderId="14" xfId="37" applyFont="1" applyBorder="1" applyAlignment="1" applyProtection="1">
      <alignment horizontal="centerContinuous" vertical="center"/>
      <protection/>
    </xf>
    <xf numFmtId="0" fontId="12" fillId="0" borderId="4" xfId="37" applyFont="1" applyBorder="1" applyAlignment="1" applyProtection="1">
      <alignment horizontal="center" vertical="center" wrapText="1"/>
      <protection/>
    </xf>
    <xf numFmtId="0" fontId="12" fillId="0" borderId="1" xfId="37" applyFont="1" applyBorder="1" applyAlignment="1" applyProtection="1">
      <alignment horizontal="center" vertical="center" wrapText="1"/>
      <protection/>
    </xf>
    <xf numFmtId="0" fontId="12" fillId="0" borderId="2" xfId="37" applyFont="1" applyBorder="1" applyAlignment="1" applyProtection="1">
      <alignment horizontal="center" vertical="center" wrapText="1"/>
      <protection/>
    </xf>
    <xf numFmtId="0" fontId="12" fillId="0" borderId="105" xfId="37" applyFont="1" applyBorder="1" applyAlignment="1" applyProtection="1">
      <alignment horizontal="center" vertical="center" wrapText="1"/>
      <protection/>
    </xf>
    <xf numFmtId="0" fontId="12" fillId="0" borderId="104" xfId="37" applyFont="1" applyBorder="1" applyAlignment="1" applyProtection="1">
      <alignment horizontal="centerContinuous" vertical="center"/>
      <protection/>
    </xf>
    <xf numFmtId="0" fontId="12" fillId="0" borderId="9" xfId="37" applyFont="1" applyBorder="1" applyAlignment="1" applyProtection="1">
      <alignment horizontal="centerContinuous" vertical="center"/>
      <protection/>
    </xf>
    <xf numFmtId="0" fontId="12" fillId="0" borderId="3" xfId="37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center" vertical="center"/>
      <protection/>
    </xf>
    <xf numFmtId="0" fontId="12" fillId="0" borderId="103" xfId="37" applyFont="1" applyBorder="1" applyAlignment="1" applyProtection="1">
      <alignment horizontal="center" vertical="center" wrapText="1"/>
      <protection/>
    </xf>
    <xf numFmtId="0" fontId="12" fillId="0" borderId="125" xfId="37" applyFont="1" applyBorder="1" applyAlignment="1" applyProtection="1">
      <alignment horizontal="center" vertical="center"/>
      <protection/>
    </xf>
    <xf numFmtId="0" fontId="12" fillId="0" borderId="17" xfId="37" applyFont="1" applyBorder="1" applyAlignment="1" applyProtection="1">
      <alignment vertical="center" wrapText="1"/>
      <protection/>
    </xf>
    <xf numFmtId="177" fontId="0" fillId="7" borderId="126" xfId="37" applyNumberFormat="1" applyFont="1" applyFill="1" applyBorder="1" applyAlignment="1" applyProtection="1">
      <alignment horizontal="right"/>
      <protection/>
    </xf>
    <xf numFmtId="0" fontId="13" fillId="0" borderId="0" xfId="37" applyFont="1" applyProtection="1">
      <alignment/>
      <protection/>
    </xf>
    <xf numFmtId="0" fontId="12" fillId="0" borderId="67" xfId="37" applyFont="1" applyBorder="1" applyAlignment="1" applyProtection="1">
      <alignment horizontal="center" vertical="center"/>
      <protection/>
    </xf>
    <xf numFmtId="0" fontId="12" fillId="0" borderId="14" xfId="37" applyFont="1" applyBorder="1" applyAlignment="1" applyProtection="1">
      <alignment vertical="center" wrapText="1"/>
      <protection/>
    </xf>
    <xf numFmtId="0" fontId="1" fillId="0" borderId="73" xfId="37" applyFont="1" applyBorder="1" applyAlignment="1" applyProtection="1">
      <alignment horizontal="left"/>
      <protection/>
    </xf>
    <xf numFmtId="0" fontId="0" fillId="0" borderId="73" xfId="37" applyFont="1" applyBorder="1" applyAlignment="1" applyProtection="1">
      <alignment vertical="center"/>
      <protection/>
    </xf>
    <xf numFmtId="177" fontId="0" fillId="0" borderId="73" xfId="37" applyNumberFormat="1" applyFont="1" applyBorder="1" applyAlignment="1" applyProtection="1">
      <alignment/>
      <protection/>
    </xf>
    <xf numFmtId="1" fontId="0" fillId="0" borderId="73" xfId="37" applyNumberFormat="1" applyFont="1" applyFill="1" applyBorder="1" applyAlignment="1" applyProtection="1">
      <alignment/>
      <protection/>
    </xf>
    <xf numFmtId="0" fontId="13" fillId="0" borderId="0" xfId="37" applyFont="1" applyBorder="1" applyAlignment="1" applyProtection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Fill="1" applyBorder="1" applyAlignment="1" applyProtection="1">
      <alignment horizontal="left"/>
      <protection/>
    </xf>
    <xf numFmtId="0" fontId="0" fillId="0" borderId="0" xfId="37" applyFont="1" applyFill="1" applyBorder="1" applyProtection="1">
      <alignment/>
      <protection/>
    </xf>
    <xf numFmtId="0" fontId="0" fillId="0" borderId="0" xfId="37" applyFont="1" applyFill="1" applyBorder="1" applyAlignment="1" applyProtection="1">
      <alignment/>
      <protection/>
    </xf>
    <xf numFmtId="0" fontId="13" fillId="0" borderId="0" xfId="37" applyFont="1" applyFill="1" applyBorder="1" applyAlignment="1" applyProtection="1">
      <alignment/>
      <protection/>
    </xf>
    <xf numFmtId="0" fontId="0" fillId="0" borderId="0" xfId="37" applyFont="1" applyFill="1" applyBorder="1" applyAlignment="1" applyProtection="1">
      <alignment vertical="center"/>
      <protection/>
    </xf>
    <xf numFmtId="0" fontId="13" fillId="0" borderId="0" xfId="37" applyFont="1" applyFill="1" applyBorder="1" applyProtection="1">
      <alignment/>
      <protection/>
    </xf>
    <xf numFmtId="0" fontId="2" fillId="0" borderId="0" xfId="37" applyFont="1" applyFill="1" applyBorder="1" applyAlignment="1" applyProtection="1">
      <alignment/>
      <protection/>
    </xf>
    <xf numFmtId="0" fontId="24" fillId="0" borderId="0" xfId="37" applyFont="1" applyFill="1" applyBorder="1" applyProtection="1">
      <alignment/>
      <protection/>
    </xf>
    <xf numFmtId="177" fontId="0" fillId="0" borderId="0" xfId="37" applyNumberFormat="1" applyFont="1" applyFill="1" applyBorder="1" applyAlignment="1" applyProtection="1">
      <alignment horizontal="right"/>
      <protection/>
    </xf>
    <xf numFmtId="0" fontId="12" fillId="0" borderId="127" xfId="37" applyFont="1" applyBorder="1" applyAlignment="1" applyProtection="1">
      <alignment horizontal="center" vertical="center"/>
      <protection/>
    </xf>
    <xf numFmtId="0" fontId="22" fillId="0" borderId="16" xfId="37" applyFont="1" applyBorder="1" applyProtection="1">
      <alignment/>
      <protection/>
    </xf>
    <xf numFmtId="0" fontId="6" fillId="0" borderId="11" xfId="30" applyFont="1" applyBorder="1" applyAlignment="1">
      <alignment horizontal="center" textRotation="90"/>
      <protection/>
    </xf>
    <xf numFmtId="0" fontId="6" fillId="0" borderId="12" xfId="30" applyFont="1" applyBorder="1" applyAlignment="1">
      <alignment horizontal="center" textRotation="90"/>
      <protection/>
    </xf>
    <xf numFmtId="0" fontId="6" fillId="0" borderId="3" xfId="30" applyFont="1" applyBorder="1">
      <alignment textRotation="90"/>
      <protection/>
    </xf>
    <xf numFmtId="0" fontId="6" fillId="0" borderId="66" xfId="30" applyFont="1" applyBorder="1">
      <alignment textRotation="90"/>
      <protection/>
    </xf>
    <xf numFmtId="0" fontId="25" fillId="0" borderId="0" xfId="0" applyFont="1" applyAlignment="1">
      <alignment/>
    </xf>
    <xf numFmtId="0" fontId="18" fillId="0" borderId="3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28" xfId="0" applyFont="1" applyBorder="1" applyAlignment="1">
      <alignment/>
    </xf>
    <xf numFmtId="0" fontId="25" fillId="0" borderId="129" xfId="0" applyFont="1" applyBorder="1" applyAlignment="1">
      <alignment vertical="center"/>
    </xf>
    <xf numFmtId="0" fontId="25" fillId="0" borderId="130" xfId="0" applyFont="1" applyBorder="1" applyAlignment="1">
      <alignment vertical="center"/>
    </xf>
    <xf numFmtId="0" fontId="25" fillId="0" borderId="130" xfId="0" applyFont="1" applyBorder="1" applyAlignment="1">
      <alignment horizontal="center" vertical="center"/>
    </xf>
    <xf numFmtId="0" fontId="25" fillId="0" borderId="131" xfId="0" applyFont="1" applyBorder="1" applyAlignment="1">
      <alignment/>
    </xf>
    <xf numFmtId="0" fontId="25" fillId="0" borderId="132" xfId="0" applyFont="1" applyBorder="1" applyAlignment="1">
      <alignment/>
    </xf>
    <xf numFmtId="0" fontId="25" fillId="0" borderId="133" xfId="0" applyFont="1" applyBorder="1" applyAlignment="1">
      <alignment/>
    </xf>
    <xf numFmtId="0" fontId="25" fillId="0" borderId="134" xfId="0" applyFont="1" applyBorder="1" applyAlignment="1">
      <alignment/>
    </xf>
    <xf numFmtId="0" fontId="25" fillId="0" borderId="135" xfId="0" applyFont="1" applyBorder="1" applyAlignment="1">
      <alignment/>
    </xf>
    <xf numFmtId="0" fontId="18" fillId="0" borderId="131" xfId="0" applyFont="1" applyBorder="1" applyAlignment="1">
      <alignment/>
    </xf>
    <xf numFmtId="0" fontId="25" fillId="0" borderId="130" xfId="0" applyFont="1" applyBorder="1" applyAlignment="1">
      <alignment/>
    </xf>
    <xf numFmtId="0" fontId="18" fillId="0" borderId="136" xfId="0" applyFont="1" applyBorder="1" applyAlignment="1">
      <alignment/>
    </xf>
    <xf numFmtId="0" fontId="25" fillId="0" borderId="137" xfId="0" applyFont="1" applyBorder="1" applyAlignment="1">
      <alignment/>
    </xf>
    <xf numFmtId="0" fontId="25" fillId="0" borderId="138" xfId="0" applyFont="1" applyBorder="1" applyAlignment="1">
      <alignment/>
    </xf>
    <xf numFmtId="0" fontId="25" fillId="0" borderId="13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2" xfId="0" applyFont="1" applyBorder="1" applyAlignment="1">
      <alignment/>
    </xf>
    <xf numFmtId="0" fontId="0" fillId="0" borderId="0" xfId="41">
      <alignment/>
      <protection/>
    </xf>
    <xf numFmtId="0" fontId="23" fillId="0" borderId="0" xfId="41" applyFont="1" applyAlignment="1">
      <alignment horizontal="center"/>
      <protection/>
    </xf>
    <xf numFmtId="0" fontId="13" fillId="0" borderId="0" xfId="41" applyFont="1">
      <alignment/>
      <protection/>
    </xf>
    <xf numFmtId="0" fontId="26" fillId="8" borderId="10" xfId="41" applyFont="1" applyFill="1" applyBorder="1" applyAlignment="1">
      <alignment horizontal="center" vertical="center"/>
      <protection/>
    </xf>
    <xf numFmtId="0" fontId="26" fillId="8" borderId="13" xfId="41" applyFont="1" applyFill="1" applyBorder="1" applyAlignment="1">
      <alignment horizontal="center" vertical="center" wrapText="1"/>
      <protection/>
    </xf>
    <xf numFmtId="0" fontId="26" fillId="8" borderId="5" xfId="41" applyFont="1" applyFill="1" applyBorder="1" applyAlignment="1">
      <alignment horizontal="center" vertical="center" wrapText="1"/>
      <protection/>
    </xf>
    <xf numFmtId="0" fontId="0" fillId="0" borderId="0" xfId="41" applyAlignment="1">
      <alignment vertical="center"/>
      <protection/>
    </xf>
    <xf numFmtId="0" fontId="27" fillId="0" borderId="3" xfId="41" applyFont="1" applyBorder="1">
      <alignment/>
      <protection/>
    </xf>
    <xf numFmtId="0" fontId="27" fillId="0" borderId="3" xfId="41" applyFont="1" applyBorder="1" applyAlignment="1">
      <alignment horizontal="center"/>
      <protection/>
    </xf>
    <xf numFmtId="177" fontId="22" fillId="0" borderId="3" xfId="41" applyNumberFormat="1" applyFont="1" applyBorder="1" applyAlignment="1" applyProtection="1">
      <alignment horizontal="right"/>
      <protection locked="0"/>
    </xf>
    <xf numFmtId="190" fontId="2" fillId="8" borderId="126" xfId="41" applyNumberFormat="1" applyFont="1" applyFill="1" applyBorder="1">
      <alignment/>
      <protection/>
    </xf>
    <xf numFmtId="0" fontId="27" fillId="4" borderId="3" xfId="41" applyFont="1" applyFill="1" applyBorder="1" applyAlignment="1">
      <alignment horizontal="center"/>
      <protection/>
    </xf>
    <xf numFmtId="0" fontId="27" fillId="4" borderId="3" xfId="41" applyFont="1" applyFill="1" applyBorder="1" applyProtection="1">
      <alignment/>
      <protection locked="0"/>
    </xf>
    <xf numFmtId="0" fontId="27" fillId="4" borderId="3" xfId="41" applyFont="1" applyFill="1" applyBorder="1" applyAlignment="1" applyProtection="1">
      <alignment horizontal="center"/>
      <protection locked="0"/>
    </xf>
    <xf numFmtId="0" fontId="26" fillId="0" borderId="140" xfId="41" applyFont="1" applyBorder="1">
      <alignment/>
      <protection/>
    </xf>
    <xf numFmtId="177" fontId="27" fillId="0" borderId="140" xfId="41" applyNumberFormat="1" applyFont="1" applyBorder="1" applyAlignment="1">
      <alignment horizontal="center"/>
      <protection/>
    </xf>
    <xf numFmtId="177" fontId="19" fillId="0" borderId="3" xfId="41" applyNumberFormat="1" applyFont="1" applyBorder="1" applyAlignment="1" applyProtection="1">
      <alignment horizontal="right"/>
      <protection locked="0"/>
    </xf>
    <xf numFmtId="0" fontId="26" fillId="0" borderId="0" xfId="41" applyFont="1" applyBorder="1">
      <alignment/>
      <protection/>
    </xf>
    <xf numFmtId="0" fontId="27" fillId="0" borderId="0" xfId="41" applyFont="1" applyBorder="1" applyAlignment="1">
      <alignment horizontal="center"/>
      <protection/>
    </xf>
    <xf numFmtId="0" fontId="27" fillId="0" borderId="0" xfId="41" applyFont="1" applyBorder="1">
      <alignment/>
      <protection/>
    </xf>
    <xf numFmtId="0" fontId="0" fillId="0" borderId="0" xfId="41" applyBorder="1">
      <alignment/>
      <protection/>
    </xf>
    <xf numFmtId="0" fontId="26" fillId="8" borderId="117" xfId="41" applyFont="1" applyFill="1" applyBorder="1" applyAlignment="1">
      <alignment horizontal="center" vertical="center"/>
      <protection/>
    </xf>
    <xf numFmtId="0" fontId="26" fillId="8" borderId="141" xfId="41" applyFont="1" applyFill="1" applyBorder="1" applyAlignment="1">
      <alignment horizontal="center" vertical="center" wrapText="1"/>
      <protection/>
    </xf>
    <xf numFmtId="0" fontId="26" fillId="8" borderId="123" xfId="41" applyFont="1" applyFill="1" applyBorder="1" applyAlignment="1">
      <alignment horizontal="center" vertical="center" wrapText="1"/>
      <protection/>
    </xf>
    <xf numFmtId="190" fontId="26" fillId="8" borderId="101" xfId="41" applyNumberFormat="1" applyFont="1" applyFill="1" applyBorder="1" applyAlignment="1">
      <alignment horizontal="right" vertical="center"/>
      <protection/>
    </xf>
    <xf numFmtId="0" fontId="22" fillId="0" borderId="0" xfId="41" applyFont="1">
      <alignment/>
      <protection/>
    </xf>
    <xf numFmtId="0" fontId="23" fillId="0" borderId="0" xfId="41" applyFont="1">
      <alignment/>
      <protection/>
    </xf>
    <xf numFmtId="0" fontId="27" fillId="0" borderId="0" xfId="41" applyFont="1">
      <alignment/>
      <protection/>
    </xf>
    <xf numFmtId="0" fontId="26" fillId="8" borderId="3" xfId="41" applyFont="1" applyFill="1" applyBorder="1" applyAlignment="1">
      <alignment horizontal="center"/>
      <protection/>
    </xf>
    <xf numFmtId="0" fontId="27" fillId="0" borderId="3" xfId="41" applyFont="1" applyBorder="1" applyProtection="1">
      <alignment/>
      <protection locked="0"/>
    </xf>
    <xf numFmtId="0" fontId="26" fillId="0" borderId="3" xfId="41" applyFont="1" applyBorder="1" applyProtection="1">
      <alignment/>
      <protection locked="0"/>
    </xf>
    <xf numFmtId="0" fontId="26" fillId="8" borderId="3" xfId="41" applyFont="1" applyFill="1" applyBorder="1" applyAlignment="1">
      <alignment horizontal="center" vertical="center" wrapText="1"/>
      <protection/>
    </xf>
    <xf numFmtId="190" fontId="26" fillId="8" borderId="3" xfId="41" applyNumberFormat="1" applyFont="1" applyFill="1" applyBorder="1" applyAlignment="1">
      <alignment horizontal="right" vertical="center" wrapText="1"/>
      <protection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82" xfId="45" applyFont="1" applyBorder="1" applyAlignment="1">
      <alignment horizontal="left" vertical="top" wrapText="1"/>
      <protection/>
    </xf>
    <xf numFmtId="0" fontId="1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53" xfId="0" applyFont="1" applyBorder="1" applyAlignment="1">
      <alignment/>
    </xf>
    <xf numFmtId="0" fontId="13" fillId="4" borderId="21" xfId="0" applyFont="1" applyFill="1" applyBorder="1" applyAlignment="1">
      <alignment/>
    </xf>
    <xf numFmtId="0" fontId="0" fillId="0" borderId="49" xfId="0" applyFont="1" applyBorder="1" applyAlignment="1">
      <alignment horizontal="left"/>
    </xf>
    <xf numFmtId="0" fontId="0" fillId="0" borderId="41" xfId="0" applyFont="1" applyBorder="1" applyAlignment="1">
      <alignment vertical="top" wrapText="1"/>
    </xf>
    <xf numFmtId="0" fontId="0" fillId="0" borderId="41" xfId="0" applyFont="1" applyBorder="1" applyAlignment="1">
      <alignment wrapText="1"/>
    </xf>
    <xf numFmtId="0" fontId="12" fillId="0" borderId="142" xfId="37" applyFont="1" applyBorder="1" applyAlignment="1" applyProtection="1">
      <alignment horizontal="center" vertical="center"/>
      <protection/>
    </xf>
    <xf numFmtId="0" fontId="12" fillId="0" borderId="101" xfId="37" applyFont="1" applyBorder="1" applyAlignment="1" applyProtection="1">
      <alignment vertical="center" wrapText="1"/>
      <protection/>
    </xf>
    <xf numFmtId="0" fontId="28" fillId="9" borderId="0" xfId="0" applyFont="1" applyFill="1" applyAlignment="1">
      <alignment horizontal="center" vertical="top" wrapText="1"/>
    </xf>
    <xf numFmtId="0" fontId="13" fillId="0" borderId="120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2" fillId="0" borderId="89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8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6" xfId="0" applyFont="1" applyBorder="1" applyAlignment="1">
      <alignment/>
    </xf>
    <xf numFmtId="49" fontId="5" fillId="0" borderId="50" xfId="32" applyNumberFormat="1" applyFont="1" applyBorder="1">
      <alignment horizontal="center" vertical="center"/>
      <protection/>
    </xf>
    <xf numFmtId="49" fontId="5" fillId="0" borderId="13" xfId="32" applyNumberFormat="1" applyFont="1" applyBorder="1">
      <alignment horizontal="center" vertical="center"/>
      <protection/>
    </xf>
    <xf numFmtId="0" fontId="5" fillId="0" borderId="50" xfId="32" applyFont="1" applyBorder="1">
      <alignment horizontal="center" vertical="center"/>
      <protection/>
    </xf>
    <xf numFmtId="0" fontId="6" fillId="0" borderId="40" xfId="22" applyFont="1" applyFill="1" applyBorder="1">
      <alignment horizontal="left" vertical="center"/>
      <protection/>
    </xf>
    <xf numFmtId="0" fontId="0" fillId="0" borderId="2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5" borderId="8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3" fillId="0" borderId="144" xfId="0" applyFont="1" applyBorder="1" applyAlignment="1">
      <alignment horizontal="right"/>
    </xf>
    <xf numFmtId="49" fontId="13" fillId="0" borderId="144" xfId="0" applyNumberFormat="1" applyFont="1" applyBorder="1" applyAlignment="1">
      <alignment horizontal="right"/>
    </xf>
    <xf numFmtId="0" fontId="13" fillId="0" borderId="14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19" xfId="0" applyFont="1" applyBorder="1" applyAlignment="1">
      <alignment horizontal="right"/>
    </xf>
    <xf numFmtId="3" fontId="21" fillId="0" borderId="54" xfId="42" applyNumberFormat="1" applyFont="1" applyBorder="1" applyAlignment="1">
      <alignment horizontal="center"/>
      <protection/>
    </xf>
    <xf numFmtId="3" fontId="21" fillId="0" borderId="48" xfId="42" applyNumberFormat="1" applyFont="1" applyBorder="1" applyAlignment="1">
      <alignment horizontal="center"/>
      <protection/>
    </xf>
    <xf numFmtId="3" fontId="21" fillId="0" borderId="50" xfId="42" applyNumberFormat="1" applyFont="1" applyBorder="1" applyAlignment="1" quotePrefix="1">
      <alignment horizontal="center"/>
      <protection/>
    </xf>
    <xf numFmtId="3" fontId="21" fillId="0" borderId="62" xfId="42" applyNumberFormat="1" applyFont="1" applyBorder="1" applyAlignment="1">
      <alignment horizontal="center"/>
      <protection/>
    </xf>
    <xf numFmtId="3" fontId="21" fillId="0" borderId="39" xfId="42" applyNumberFormat="1" applyFont="1" applyBorder="1" applyAlignment="1">
      <alignment horizontal="center"/>
      <protection/>
    </xf>
    <xf numFmtId="3" fontId="21" fillId="0" borderId="42" xfId="42" applyNumberFormat="1" applyFont="1" applyBorder="1" applyAlignment="1" quotePrefix="1">
      <alignment horizontal="center"/>
      <protection/>
    </xf>
    <xf numFmtId="0" fontId="0" fillId="0" borderId="0" xfId="0" applyFont="1" applyAlignment="1" quotePrefix="1">
      <alignment/>
    </xf>
    <xf numFmtId="0" fontId="1" fillId="0" borderId="0" xfId="42" applyFont="1" applyFill="1" applyAlignment="1">
      <alignment horizontal="center"/>
      <protection/>
    </xf>
    <xf numFmtId="3" fontId="2" fillId="0" borderId="4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1" fillId="0" borderId="47" xfId="42" applyNumberFormat="1" applyFont="1" applyBorder="1" applyAlignment="1" quotePrefix="1">
      <alignment horizontal="right"/>
      <protection/>
    </xf>
    <xf numFmtId="3" fontId="21" fillId="0" borderId="51" xfId="42" applyNumberFormat="1" applyFont="1" applyBorder="1" applyAlignment="1" quotePrefix="1">
      <alignment horizontal="right"/>
      <protection/>
    </xf>
    <xf numFmtId="3" fontId="21" fillId="0" borderId="48" xfId="42" applyNumberFormat="1" applyFont="1" applyBorder="1" applyAlignment="1" quotePrefix="1">
      <alignment horizontal="right"/>
      <protection/>
    </xf>
    <xf numFmtId="3" fontId="21" fillId="0" borderId="39" xfId="42" applyNumberFormat="1" applyFont="1" applyBorder="1" applyAlignment="1" quotePrefix="1">
      <alignment horizontal="right"/>
      <protection/>
    </xf>
    <xf numFmtId="3" fontId="21" fillId="0" borderId="48" xfId="42" applyNumberFormat="1" applyFont="1" applyBorder="1" applyAlignment="1">
      <alignment horizontal="right"/>
      <protection/>
    </xf>
    <xf numFmtId="3" fontId="21" fillId="0" borderId="39" xfId="42" applyNumberFormat="1" applyFont="1" applyBorder="1" applyAlignment="1">
      <alignment horizontal="right"/>
      <protection/>
    </xf>
    <xf numFmtId="3" fontId="21" fillId="0" borderId="146" xfId="42" applyNumberFormat="1" applyFont="1" applyBorder="1" applyAlignment="1">
      <alignment horizontal="right"/>
      <protection/>
    </xf>
    <xf numFmtId="3" fontId="21" fillId="0" borderId="147" xfId="42" applyNumberFormat="1" applyFont="1" applyBorder="1" applyAlignment="1">
      <alignment horizontal="right"/>
      <protection/>
    </xf>
    <xf numFmtId="3" fontId="1" fillId="0" borderId="148" xfId="42" applyNumberFormat="1" applyFont="1" applyBorder="1" applyAlignment="1">
      <alignment horizontal="right"/>
      <protection/>
    </xf>
    <xf numFmtId="3" fontId="1" fillId="0" borderId="149" xfId="42" applyNumberFormat="1" applyFont="1" applyBorder="1" applyAlignment="1">
      <alignment horizontal="right"/>
      <protection/>
    </xf>
    <xf numFmtId="3" fontId="21" fillId="0" borderId="50" xfId="42" applyNumberFormat="1" applyFont="1" applyBorder="1" applyAlignment="1">
      <alignment horizontal="right"/>
      <protection/>
    </xf>
    <xf numFmtId="3" fontId="21" fillId="0" borderId="42" xfId="42" applyNumberFormat="1" applyFont="1" applyBorder="1" applyAlignment="1">
      <alignment horizontal="right"/>
      <protection/>
    </xf>
    <xf numFmtId="3" fontId="1" fillId="0" borderId="50" xfId="42" applyNumberFormat="1" applyFont="1" applyBorder="1" applyAlignment="1">
      <alignment horizontal="right"/>
      <protection/>
    </xf>
    <xf numFmtId="3" fontId="1" fillId="0" borderId="42" xfId="42" applyNumberFormat="1" applyFont="1" applyBorder="1" applyAlignment="1">
      <alignment horizontal="right"/>
      <protection/>
    </xf>
    <xf numFmtId="3" fontId="21" fillId="0" borderId="47" xfId="42" applyNumberFormat="1" applyFont="1" applyBorder="1" applyAlignment="1">
      <alignment horizontal="right"/>
      <protection/>
    </xf>
    <xf numFmtId="3" fontId="21" fillId="0" borderId="51" xfId="42" applyNumberFormat="1" applyFont="1" applyBorder="1" applyAlignment="1">
      <alignment horizontal="right"/>
      <protection/>
    </xf>
    <xf numFmtId="3" fontId="1" fillId="0" borderId="66" xfId="42" applyNumberFormat="1" applyFont="1" applyBorder="1" applyAlignment="1">
      <alignment horizontal="right"/>
      <protection/>
    </xf>
    <xf numFmtId="3" fontId="1" fillId="0" borderId="71" xfId="42" applyNumberFormat="1" applyFont="1" applyBorder="1" applyAlignment="1">
      <alignment horizontal="right"/>
      <protection/>
    </xf>
    <xf numFmtId="3" fontId="1" fillId="0" borderId="74" xfId="42" applyNumberFormat="1" applyFont="1" applyBorder="1" applyAlignment="1">
      <alignment horizontal="right"/>
      <protection/>
    </xf>
    <xf numFmtId="0" fontId="4" fillId="0" borderId="26" xfId="30" applyFont="1" applyBorder="1">
      <alignment textRotation="90"/>
      <protection/>
    </xf>
    <xf numFmtId="0" fontId="1" fillId="0" borderId="8" xfId="39" applyFont="1" applyBorder="1">
      <alignment horizontal="center" vertical="center"/>
      <protection/>
    </xf>
    <xf numFmtId="0" fontId="3" fillId="0" borderId="8" xfId="29" applyFont="1" applyBorder="1" applyAlignment="1">
      <alignment horizontal="center" wrapText="1"/>
      <protection/>
    </xf>
    <xf numFmtId="0" fontId="12" fillId="0" borderId="3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8" xfId="0" applyFont="1" applyBorder="1" applyAlignment="1">
      <alignment/>
    </xf>
    <xf numFmtId="0" fontId="12" fillId="0" borderId="22" xfId="29" applyFont="1" applyBorder="1" applyAlignment="1">
      <alignment horizontal="center" vertical="top" wrapText="1"/>
      <protection/>
    </xf>
    <xf numFmtId="0" fontId="12" fillId="0" borderId="62" xfId="29" applyFont="1" applyBorder="1" applyAlignment="1">
      <alignment horizontal="center" vertical="top" wrapText="1"/>
      <protection/>
    </xf>
    <xf numFmtId="0" fontId="13" fillId="0" borderId="67" xfId="0" applyFont="1" applyBorder="1" applyAlignment="1">
      <alignment horizontal="left"/>
    </xf>
    <xf numFmtId="0" fontId="6" fillId="0" borderId="0" xfId="19" applyFont="1" applyBorder="1" applyAlignment="1">
      <alignment horizontal="centerContinuous" vertical="top" wrapText="1"/>
      <protection/>
    </xf>
    <xf numFmtId="0" fontId="29" fillId="0" borderId="0" xfId="22" applyFont="1" applyBorder="1">
      <alignment horizontal="left" vertical="center"/>
      <protection/>
    </xf>
    <xf numFmtId="0" fontId="6" fillId="0" borderId="69" xfId="19" applyFont="1" applyBorder="1">
      <alignment horizontal="left" vertical="center" wrapText="1"/>
      <protection/>
    </xf>
    <xf numFmtId="0" fontId="6" fillId="0" borderId="8" xfId="22" applyFont="1" applyBorder="1">
      <alignment horizontal="left" vertical="center"/>
      <protection/>
    </xf>
    <xf numFmtId="0" fontId="6" fillId="0" borderId="17" xfId="19" applyFont="1" applyBorder="1">
      <alignment horizontal="left" vertical="center" wrapText="1"/>
      <protection/>
    </xf>
    <xf numFmtId="0" fontId="6" fillId="0" borderId="1" xfId="22" applyFont="1" applyBorder="1">
      <alignment horizontal="left" vertical="center"/>
      <protection/>
    </xf>
    <xf numFmtId="0" fontId="6" fillId="0" borderId="34" xfId="22" applyFont="1" applyBorder="1">
      <alignment horizontal="left" vertical="center"/>
      <protection/>
    </xf>
    <xf numFmtId="0" fontId="6" fillId="0" borderId="52" xfId="19" applyFont="1" applyBorder="1">
      <alignment horizontal="left" vertical="center" wrapText="1"/>
      <protection/>
    </xf>
    <xf numFmtId="0" fontId="6" fillId="0" borderId="8" xfId="19" applyFont="1" applyBorder="1" applyAlignment="1">
      <alignment horizontal="left" vertical="center"/>
      <protection/>
    </xf>
    <xf numFmtId="0" fontId="6" fillId="0" borderId="17" xfId="19" applyFont="1" applyBorder="1" applyAlignment="1">
      <alignment horizontal="left" vertical="center"/>
      <protection/>
    </xf>
    <xf numFmtId="0" fontId="6" fillId="0" borderId="50" xfId="22" applyFont="1" applyBorder="1">
      <alignment horizontal="left" vertical="center"/>
      <protection/>
    </xf>
    <xf numFmtId="0" fontId="6" fillId="0" borderId="27" xfId="0" applyFont="1" applyBorder="1" applyAlignment="1">
      <alignment horizontal="left" vertical="center"/>
    </xf>
    <xf numFmtId="0" fontId="6" fillId="0" borderId="0" xfId="19" applyFont="1" applyBorder="1" applyAlignment="1">
      <alignment horizontal="centerContinuous" vertical="center"/>
      <protection/>
    </xf>
    <xf numFmtId="0" fontId="6" fillId="0" borderId="16" xfId="19" applyFont="1" applyBorder="1" applyAlignment="1">
      <alignment horizontal="centerContinuous" vertical="center"/>
      <protection/>
    </xf>
    <xf numFmtId="0" fontId="6" fillId="0" borderId="41" xfId="0" applyFont="1" applyBorder="1" applyAlignment="1">
      <alignment/>
    </xf>
    <xf numFmtId="0" fontId="6" fillId="0" borderId="8" xfId="22" applyFont="1" applyBorder="1" applyAlignment="1">
      <alignment horizontal="centerContinuous" vertical="center"/>
      <protection/>
    </xf>
    <xf numFmtId="0" fontId="6" fillId="0" borderId="17" xfId="19" applyFont="1" applyBorder="1" applyAlignment="1">
      <alignment horizontal="centerContinuous" vertical="center"/>
      <protection/>
    </xf>
    <xf numFmtId="0" fontId="6" fillId="0" borderId="5" xfId="32" applyFont="1" applyBorder="1" applyAlignment="1">
      <alignment horizontal="left" vertical="center"/>
      <protection/>
    </xf>
    <xf numFmtId="0" fontId="6" fillId="0" borderId="9" xfId="32" applyFont="1" applyBorder="1">
      <alignment horizontal="center" vertical="center"/>
      <protection/>
    </xf>
    <xf numFmtId="0" fontId="6" fillId="0" borderId="42" xfId="32" applyFont="1" applyBorder="1">
      <alignment horizontal="center" vertical="center"/>
      <protection/>
    </xf>
    <xf numFmtId="0" fontId="6" fillId="0" borderId="27" xfId="0" applyFont="1" applyBorder="1" applyAlignment="1">
      <alignment horizontal="centerContinuous" vertical="top" wrapText="1"/>
    </xf>
    <xf numFmtId="0" fontId="2" fillId="0" borderId="9" xfId="0" applyFont="1" applyBorder="1" applyAlignment="1">
      <alignment horizontal="centerContinuous" vertical="top"/>
    </xf>
    <xf numFmtId="0" fontId="6" fillId="0" borderId="5" xfId="22" applyFont="1" applyBorder="1" applyAlignment="1">
      <alignment horizontal="left" vertical="center" wrapText="1"/>
      <protection/>
    </xf>
    <xf numFmtId="0" fontId="2" fillId="0" borderId="24" xfId="26" applyFont="1" applyBorder="1">
      <alignment vertical="top"/>
      <protection/>
    </xf>
    <xf numFmtId="0" fontId="1" fillId="0" borderId="82" xfId="38" applyFont="1" applyBorder="1">
      <alignment/>
      <protection/>
    </xf>
    <xf numFmtId="0" fontId="1" fillId="0" borderId="106" xfId="38" applyFont="1" applyBorder="1" applyAlignment="1">
      <alignment horizontal="center"/>
      <protection/>
    </xf>
    <xf numFmtId="3" fontId="21" fillId="0" borderId="150" xfId="38" applyNumberFormat="1" applyFont="1" applyBorder="1" applyAlignment="1">
      <alignment horizontal="right"/>
      <protection/>
    </xf>
    <xf numFmtId="3" fontId="1" fillId="0" borderId="106" xfId="38" applyNumberFormat="1" applyFont="1" applyBorder="1" applyAlignment="1">
      <alignment horizontal="right"/>
      <protection/>
    </xf>
    <xf numFmtId="3" fontId="1" fillId="0" borderId="138" xfId="38" applyNumberFormat="1" applyFont="1" applyBorder="1" applyAlignment="1">
      <alignment horizontal="right"/>
      <protection/>
    </xf>
    <xf numFmtId="3" fontId="21" fillId="0" borderId="14" xfId="42" applyNumberFormat="1" applyFont="1" applyBorder="1" applyAlignment="1">
      <alignment horizontal="right"/>
      <protection/>
    </xf>
    <xf numFmtId="3" fontId="5" fillId="0" borderId="87" xfId="42" applyNumberFormat="1" applyFont="1" applyBorder="1" applyAlignment="1">
      <alignment horizontal="right"/>
      <protection/>
    </xf>
    <xf numFmtId="3" fontId="21" fillId="0" borderId="150" xfId="42" applyNumberFormat="1" applyFont="1" applyBorder="1" applyAlignment="1">
      <alignment horizontal="right"/>
      <protection/>
    </xf>
    <xf numFmtId="3" fontId="21" fillId="0" borderId="151" xfId="42" applyNumberFormat="1" applyFont="1" applyBorder="1" applyAlignment="1">
      <alignment horizontal="right"/>
      <protection/>
    </xf>
    <xf numFmtId="3" fontId="21" fillId="0" borderId="87" xfId="42" applyNumberFormat="1" applyFont="1" applyBorder="1" applyAlignment="1">
      <alignment horizontal="right"/>
      <protection/>
    </xf>
    <xf numFmtId="3" fontId="21" fillId="0" borderId="106" xfId="42" applyNumberFormat="1" applyFont="1" applyBorder="1" applyAlignment="1">
      <alignment horizontal="right"/>
      <protection/>
    </xf>
    <xf numFmtId="3" fontId="21" fillId="0" borderId="137" xfId="42" applyNumberFormat="1" applyFont="1" applyBorder="1" applyAlignment="1">
      <alignment horizontal="right"/>
      <protection/>
    </xf>
    <xf numFmtId="3" fontId="21" fillId="0" borderId="152" xfId="42" applyNumberFormat="1" applyFont="1" applyBorder="1" applyAlignment="1">
      <alignment horizontal="right"/>
      <protection/>
    </xf>
    <xf numFmtId="0" fontId="1" fillId="0" borderId="82" xfId="42" applyFont="1" applyBorder="1">
      <alignment/>
      <protection/>
    </xf>
    <xf numFmtId="0" fontId="1" fillId="0" borderId="106" xfId="42" applyFont="1" applyBorder="1" applyAlignment="1">
      <alignment horizontal="center"/>
      <protection/>
    </xf>
    <xf numFmtId="0" fontId="2" fillId="0" borderId="82" xfId="42" applyFont="1" applyBorder="1">
      <alignment/>
      <protection/>
    </xf>
    <xf numFmtId="3" fontId="21" fillId="0" borderId="153" xfId="42" applyNumberFormat="1" applyFont="1" applyBorder="1" applyAlignment="1">
      <alignment horizontal="right"/>
      <protection/>
    </xf>
    <xf numFmtId="3" fontId="21" fillId="0" borderId="154" xfId="42" applyNumberFormat="1" applyFont="1" applyBorder="1" applyAlignment="1">
      <alignment horizontal="right"/>
      <protection/>
    </xf>
    <xf numFmtId="3" fontId="21" fillId="0" borderId="155" xfId="42" applyNumberFormat="1" applyFont="1" applyBorder="1" applyAlignment="1">
      <alignment horizontal="right"/>
      <protection/>
    </xf>
    <xf numFmtId="3" fontId="18" fillId="0" borderId="154" xfId="42" applyNumberFormat="1" applyFont="1" applyFill="1" applyBorder="1" applyAlignment="1">
      <alignment horizontal="right" vertical="center"/>
      <protection/>
    </xf>
    <xf numFmtId="3" fontId="18" fillId="0" borderId="155" xfId="42" applyNumberFormat="1" applyFont="1" applyFill="1" applyBorder="1" applyAlignment="1">
      <alignment horizontal="right" vertical="center"/>
      <protection/>
    </xf>
    <xf numFmtId="3" fontId="21" fillId="0" borderId="156" xfId="42" applyNumberFormat="1" applyFont="1" applyBorder="1" applyAlignment="1">
      <alignment horizontal="right"/>
      <protection/>
    </xf>
    <xf numFmtId="3" fontId="21" fillId="0" borderId="157" xfId="42" applyNumberFormat="1" applyFont="1" applyBorder="1" applyAlignment="1">
      <alignment horizontal="right"/>
      <protection/>
    </xf>
    <xf numFmtId="3" fontId="21" fillId="0" borderId="158" xfId="42" applyNumberFormat="1" applyFont="1" applyBorder="1" applyAlignment="1">
      <alignment horizontal="right"/>
      <protection/>
    </xf>
    <xf numFmtId="3" fontId="21" fillId="0" borderId="159" xfId="42" applyNumberFormat="1" applyFont="1" applyBorder="1" applyAlignment="1">
      <alignment horizontal="right"/>
      <protection/>
    </xf>
    <xf numFmtId="3" fontId="21" fillId="0" borderId="160" xfId="42" applyNumberFormat="1" applyFont="1" applyBorder="1" applyAlignment="1">
      <alignment horizontal="right"/>
      <protection/>
    </xf>
    <xf numFmtId="3" fontId="18" fillId="0" borderId="150" xfId="42" applyNumberFormat="1" applyFont="1" applyFill="1" applyBorder="1" applyAlignment="1">
      <alignment horizontal="right" vertical="center"/>
      <protection/>
    </xf>
    <xf numFmtId="3" fontId="18" fillId="0" borderId="157" xfId="42" applyNumberFormat="1" applyFont="1" applyFill="1" applyBorder="1" applyAlignment="1">
      <alignment horizontal="right" vertical="center"/>
      <protection/>
    </xf>
    <xf numFmtId="3" fontId="21" fillId="0" borderId="10" xfId="42" applyNumberFormat="1" applyFont="1" applyBorder="1" applyAlignment="1">
      <alignment horizontal="right"/>
      <protection/>
    </xf>
    <xf numFmtId="3" fontId="21" fillId="0" borderId="120" xfId="42" applyNumberFormat="1" applyFont="1" applyBorder="1" applyAlignment="1">
      <alignment horizontal="right"/>
      <protection/>
    </xf>
    <xf numFmtId="3" fontId="1" fillId="0" borderId="106" xfId="42" applyNumberFormat="1" applyFont="1" applyBorder="1" applyAlignment="1">
      <alignment horizontal="right"/>
      <protection/>
    </xf>
    <xf numFmtId="3" fontId="1" fillId="0" borderId="161" xfId="42" applyNumberFormat="1" applyFont="1" applyBorder="1" applyAlignment="1">
      <alignment horizontal="right"/>
      <protection/>
    </xf>
    <xf numFmtId="0" fontId="21" fillId="0" borderId="118" xfId="42" applyFont="1" applyBorder="1" applyAlignment="1">
      <alignment horizontal="right"/>
      <protection/>
    </xf>
    <xf numFmtId="3" fontId="1" fillId="0" borderId="162" xfId="42" applyNumberFormat="1" applyFont="1" applyBorder="1" applyAlignment="1">
      <alignment horizontal="right"/>
      <protection/>
    </xf>
    <xf numFmtId="0" fontId="0" fillId="0" borderId="47" xfId="0" applyFont="1" applyBorder="1" applyAlignment="1">
      <alignment/>
    </xf>
    <xf numFmtId="0" fontId="5" fillId="0" borderId="19" xfId="22" applyFont="1" applyBorder="1" applyAlignment="1">
      <alignment horizontal="left" vertical="center" wrapText="1"/>
      <protection/>
    </xf>
    <xf numFmtId="0" fontId="6" fillId="0" borderId="21" xfId="22" applyFont="1" applyBorder="1">
      <alignment horizontal="left" vertical="center"/>
      <protection/>
    </xf>
    <xf numFmtId="0" fontId="12" fillId="0" borderId="48" xfId="19" applyFont="1" applyBorder="1">
      <alignment horizontal="left" vertical="center" wrapText="1"/>
      <protection/>
    </xf>
    <xf numFmtId="0" fontId="12" fillId="0" borderId="41" xfId="20" applyFont="1" applyBorder="1" applyAlignment="1">
      <alignment horizontal="centerContinuous" vertical="center" wrapText="1"/>
      <protection/>
    </xf>
    <xf numFmtId="0" fontId="12" fillId="0" borderId="3" xfId="19" applyFont="1" applyBorder="1">
      <alignment horizontal="left" vertical="center" wrapText="1"/>
      <protection/>
    </xf>
    <xf numFmtId="0" fontId="12" fillId="0" borderId="49" xfId="19" applyFont="1" applyBorder="1">
      <alignment horizontal="left" vertical="center" wrapText="1"/>
      <protection/>
    </xf>
    <xf numFmtId="0" fontId="12" fillId="0" borderId="17" xfId="19" applyFont="1" applyBorder="1">
      <alignment horizontal="left" vertical="center" wrapText="1"/>
      <protection/>
    </xf>
    <xf numFmtId="0" fontId="21" fillId="0" borderId="0" xfId="39" applyFont="1" applyAlignment="1">
      <alignment horizontal="right" vertical="top"/>
      <protection/>
    </xf>
    <xf numFmtId="0" fontId="2" fillId="0" borderId="48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/>
      <protection/>
    </xf>
    <xf numFmtId="0" fontId="2" fillId="0" borderId="17" xfId="19" applyFont="1" applyBorder="1">
      <alignment horizontal="left" vertical="center" wrapText="1"/>
      <protection/>
    </xf>
    <xf numFmtId="0" fontId="2" fillId="0" borderId="1" xfId="19" applyFont="1" applyBorder="1">
      <alignment horizontal="left" vertical="center" wrapText="1"/>
      <protection/>
    </xf>
    <xf numFmtId="0" fontId="2" fillId="0" borderId="1" xfId="19" applyFont="1" applyBorder="1" applyAlignment="1">
      <alignment horizontal="left" vertical="center" wrapText="1"/>
      <protection/>
    </xf>
    <xf numFmtId="0" fontId="2" fillId="0" borderId="50" xfId="19" applyFont="1" applyBorder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7" xfId="20" applyFont="1" applyBorder="1" applyAlignment="1">
      <alignment horizontal="left" vertical="center" wrapText="1"/>
      <protection/>
    </xf>
    <xf numFmtId="0" fontId="2" fillId="0" borderId="1" xfId="22" applyFont="1" applyBorder="1">
      <alignment horizontal="left" vertical="center"/>
      <protection/>
    </xf>
    <xf numFmtId="0" fontId="2" fillId="0" borderId="17" xfId="22" applyFont="1" applyBorder="1">
      <alignment horizontal="left" vertical="center"/>
      <protection/>
    </xf>
    <xf numFmtId="0" fontId="2" fillId="0" borderId="5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45" xfId="22" applyFont="1" applyBorder="1" applyAlignment="1">
      <alignment horizontal="right" vertical="center"/>
      <protection/>
    </xf>
    <xf numFmtId="0" fontId="0" fillId="0" borderId="17" xfId="22" applyFont="1" applyBorder="1" applyAlignment="1">
      <alignment horizontal="right" vertical="center"/>
      <protection/>
    </xf>
    <xf numFmtId="0" fontId="2" fillId="0" borderId="75" xfId="22" applyFont="1" applyBorder="1" applyAlignment="1">
      <alignment horizontal="right" vertical="center"/>
      <protection/>
    </xf>
    <xf numFmtId="0" fontId="2" fillId="0" borderId="75" xfId="22" applyFont="1" applyBorder="1">
      <alignment horizontal="left" vertical="center"/>
      <protection/>
    </xf>
    <xf numFmtId="0" fontId="2" fillId="0" borderId="72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0" fillId="0" borderId="48" xfId="29" applyFont="1" applyBorder="1" applyAlignment="1">
      <alignment horizontal="left" vertical="top" wrapText="1"/>
      <protection/>
    </xf>
    <xf numFmtId="3" fontId="21" fillId="0" borderId="163" xfId="42" applyNumberFormat="1" applyFont="1" applyBorder="1" applyAlignment="1">
      <alignment horizontal="right"/>
      <protection/>
    </xf>
    <xf numFmtId="3" fontId="21" fillId="0" borderId="5" xfId="42" applyNumberFormat="1" applyFont="1" applyBorder="1" applyAlignment="1">
      <alignment horizontal="right"/>
      <protection/>
    </xf>
    <xf numFmtId="3" fontId="1" fillId="0" borderId="164" xfId="42" applyNumberFormat="1" applyFont="1" applyBorder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38" xfId="0" applyFont="1" applyBorder="1" applyAlignment="1">
      <alignment horizontal="left"/>
    </xf>
    <xf numFmtId="0" fontId="0" fillId="0" borderId="49" xfId="0" applyFont="1" applyBorder="1" applyAlignment="1">
      <alignment horizontal="left" vertical="top"/>
    </xf>
    <xf numFmtId="16" fontId="0" fillId="0" borderId="49" xfId="0" applyNumberFormat="1" applyFont="1" applyBorder="1" applyAlignment="1" quotePrefix="1">
      <alignment horizontal="left" vertical="top"/>
    </xf>
    <xf numFmtId="17" fontId="0" fillId="0" borderId="49" xfId="0" applyNumberFormat="1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2" fillId="0" borderId="38" xfId="22" applyFont="1" applyFill="1" applyBorder="1">
      <alignment horizontal="left" vertical="center"/>
      <protection/>
    </xf>
    <xf numFmtId="3" fontId="0" fillId="0" borderId="10" xfId="0" applyNumberFormat="1" applyFont="1" applyBorder="1" applyAlignment="1">
      <alignment horizontal="right"/>
    </xf>
    <xf numFmtId="0" fontId="21" fillId="0" borderId="67" xfId="42" applyFont="1" applyBorder="1" applyAlignment="1">
      <alignment horizontal="left"/>
      <protection/>
    </xf>
    <xf numFmtId="0" fontId="21" fillId="0" borderId="165" xfId="42" applyFont="1" applyBorder="1">
      <alignment/>
      <protection/>
    </xf>
    <xf numFmtId="0" fontId="21" fillId="0" borderId="166" xfId="42" applyFont="1" applyBorder="1" applyAlignment="1" quotePrefix="1">
      <alignment horizontal="centerContinuous"/>
      <protection/>
    </xf>
    <xf numFmtId="0" fontId="21" fillId="0" borderId="167" xfId="42" applyFont="1" applyBorder="1">
      <alignment/>
      <protection/>
    </xf>
    <xf numFmtId="0" fontId="21" fillId="0" borderId="166" xfId="42" applyFont="1" applyBorder="1">
      <alignment/>
      <protection/>
    </xf>
    <xf numFmtId="0" fontId="21" fillId="0" borderId="168" xfId="42" applyFont="1" applyBorder="1" applyAlignment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82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0" fontId="13" fillId="0" borderId="8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9" fontId="13" fillId="0" borderId="13" xfId="0" applyNumberFormat="1" applyFont="1" applyBorder="1" applyAlignment="1">
      <alignment horizontal="right"/>
    </xf>
    <xf numFmtId="0" fontId="13" fillId="6" borderId="16" xfId="0" applyFont="1" applyFill="1" applyBorder="1" applyAlignment="1">
      <alignment horizontal="right"/>
    </xf>
    <xf numFmtId="0" fontId="13" fillId="6" borderId="69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13" fillId="6" borderId="14" xfId="0" applyFont="1" applyFill="1" applyBorder="1" applyAlignment="1">
      <alignment horizontal="right"/>
    </xf>
    <xf numFmtId="1" fontId="12" fillId="0" borderId="70" xfId="29" applyNumberFormat="1" applyFont="1" applyBorder="1" applyAlignment="1">
      <alignment horizontal="right" vertical="top" wrapText="1"/>
      <protection/>
    </xf>
    <xf numFmtId="1" fontId="12" fillId="0" borderId="44" xfId="29" applyNumberFormat="1" applyFont="1" applyBorder="1" applyAlignment="1">
      <alignment horizontal="right" vertical="top" wrapText="1"/>
      <protection/>
    </xf>
    <xf numFmtId="1" fontId="12" fillId="0" borderId="26" xfId="29" applyNumberFormat="1" applyFont="1" applyBorder="1" applyAlignment="1">
      <alignment horizontal="right" vertical="top" wrapText="1"/>
      <protection/>
    </xf>
    <xf numFmtId="1" fontId="12" fillId="0" borderId="72" xfId="29" applyNumberFormat="1" applyFont="1" applyBorder="1" applyAlignment="1">
      <alignment horizontal="right" vertical="top" wrapText="1"/>
      <protection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2" fillId="0" borderId="78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right"/>
    </xf>
    <xf numFmtId="3" fontId="2" fillId="0" borderId="75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3" fontId="0" fillId="0" borderId="113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10" borderId="19" xfId="0" applyNumberFormat="1" applyFont="1" applyFill="1" applyBorder="1" applyAlignment="1">
      <alignment horizontal="right"/>
    </xf>
    <xf numFmtId="3" fontId="0" fillId="10" borderId="66" xfId="0" applyNumberFormat="1" applyFont="1" applyFill="1" applyBorder="1" applyAlignment="1">
      <alignment horizontal="right"/>
    </xf>
    <xf numFmtId="3" fontId="0" fillId="10" borderId="21" xfId="0" applyNumberFormat="1" applyFont="1" applyFill="1" applyBorder="1" applyAlignment="1">
      <alignment horizontal="right"/>
    </xf>
    <xf numFmtId="3" fontId="0" fillId="10" borderId="12" xfId="0" applyNumberFormat="1" applyFont="1" applyFill="1" applyBorder="1" applyAlignment="1">
      <alignment horizontal="right"/>
    </xf>
    <xf numFmtId="3" fontId="0" fillId="0" borderId="89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2" fillId="0" borderId="61" xfId="0" applyNumberFormat="1" applyFont="1" applyBorder="1" applyAlignment="1">
      <alignment horizontal="center" wrapText="1"/>
    </xf>
    <xf numFmtId="3" fontId="0" fillId="10" borderId="41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89" xfId="0" applyNumberFormat="1" applyFont="1" applyBorder="1" applyAlignment="1">
      <alignment/>
    </xf>
    <xf numFmtId="3" fontId="2" fillId="0" borderId="64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14" fillId="0" borderId="157" xfId="38" applyNumberFormat="1" applyFont="1" applyBorder="1" applyAlignment="1">
      <alignment horizontal="right"/>
      <protection/>
    </xf>
    <xf numFmtId="3" fontId="14" fillId="0" borderId="119" xfId="38" applyNumberFormat="1" applyFont="1" applyBorder="1" applyAlignment="1">
      <alignment horizontal="right"/>
      <protection/>
    </xf>
    <xf numFmtId="3" fontId="14" fillId="0" borderId="155" xfId="38" applyNumberFormat="1" applyFont="1" applyBorder="1" applyAlignment="1">
      <alignment horizontal="right"/>
      <protection/>
    </xf>
    <xf numFmtId="3" fontId="21" fillId="0" borderId="156" xfId="42" applyNumberFormat="1" applyFont="1" applyBorder="1" applyAlignment="1" quotePrefix="1">
      <alignment horizontal="right"/>
      <protection/>
    </xf>
    <xf numFmtId="3" fontId="21" fillId="0" borderId="150" xfId="42" applyNumberFormat="1" applyFont="1" applyBorder="1" applyAlignment="1" quotePrefix="1">
      <alignment horizontal="right"/>
      <protection/>
    </xf>
    <xf numFmtId="3" fontId="21" fillId="0" borderId="157" xfId="42" applyNumberFormat="1" applyFont="1" applyBorder="1" applyAlignment="1" quotePrefix="1">
      <alignment horizontal="right"/>
      <protection/>
    </xf>
    <xf numFmtId="3" fontId="21" fillId="0" borderId="158" xfId="42" applyNumberFormat="1" applyFont="1" applyBorder="1" applyAlignment="1" quotePrefix="1">
      <alignment horizontal="right"/>
      <protection/>
    </xf>
    <xf numFmtId="3" fontId="21" fillId="0" borderId="159" xfId="42" applyNumberFormat="1" applyFont="1" applyBorder="1" applyAlignment="1" quotePrefix="1">
      <alignment horizontal="right"/>
      <protection/>
    </xf>
    <xf numFmtId="3" fontId="21" fillId="0" borderId="160" xfId="42" applyNumberFormat="1" applyFont="1" applyBorder="1" applyAlignment="1" quotePrefix="1">
      <alignment horizontal="right"/>
      <protection/>
    </xf>
    <xf numFmtId="3" fontId="0" fillId="5" borderId="13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3" fontId="0" fillId="5" borderId="66" xfId="0" applyNumberFormat="1" applyFont="1" applyFill="1" applyBorder="1" applyAlignment="1">
      <alignment horizontal="right"/>
    </xf>
    <xf numFmtId="3" fontId="2" fillId="5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" fontId="0" fillId="5" borderId="70" xfId="0" applyNumberFormat="1" applyFont="1" applyFill="1" applyBorder="1" applyAlignment="1">
      <alignment horizontal="right" vertical="top"/>
    </xf>
    <xf numFmtId="3" fontId="0" fillId="5" borderId="11" xfId="0" applyNumberFormat="1" applyFont="1" applyFill="1" applyBorder="1" applyAlignment="1">
      <alignment horizontal="right" vertical="top"/>
    </xf>
    <xf numFmtId="3" fontId="0" fillId="5" borderId="12" xfId="0" applyNumberFormat="1" applyFont="1" applyFill="1" applyBorder="1" applyAlignment="1">
      <alignment horizontal="right" vertical="top"/>
    </xf>
    <xf numFmtId="3" fontId="2" fillId="5" borderId="11" xfId="0" applyNumberFormat="1" applyFont="1" applyFill="1" applyBorder="1" applyAlignment="1">
      <alignment horizontal="right" vertical="top"/>
    </xf>
    <xf numFmtId="3" fontId="2" fillId="5" borderId="12" xfId="0" applyNumberFormat="1" applyFont="1" applyFill="1" applyBorder="1" applyAlignment="1">
      <alignment horizontal="right" vertical="top"/>
    </xf>
    <xf numFmtId="3" fontId="13" fillId="0" borderId="6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66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57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57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66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66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2" fillId="0" borderId="63" xfId="39" applyNumberFormat="1" applyFont="1" applyBorder="1" applyAlignment="1">
      <alignment horizontal="right" vertical="center"/>
      <protection/>
    </xf>
    <xf numFmtId="3" fontId="13" fillId="0" borderId="53" xfId="0" applyNumberFormat="1" applyFont="1" applyBorder="1" applyAlignment="1">
      <alignment horizontal="right"/>
    </xf>
    <xf numFmtId="3" fontId="12" fillId="0" borderId="17" xfId="39" applyNumberFormat="1" applyFont="1" applyBorder="1" applyAlignment="1">
      <alignment horizontal="right" vertical="center"/>
      <protection/>
    </xf>
    <xf numFmtId="3" fontId="13" fillId="0" borderId="1" xfId="0" applyNumberFormat="1" applyFont="1" applyBorder="1" applyAlignment="1">
      <alignment horizontal="right"/>
    </xf>
    <xf numFmtId="3" fontId="12" fillId="0" borderId="41" xfId="39" applyNumberFormat="1" applyFont="1" applyBorder="1" applyAlignment="1">
      <alignment horizontal="right" vertical="center"/>
      <protection/>
    </xf>
    <xf numFmtId="3" fontId="12" fillId="0" borderId="52" xfId="39" applyNumberFormat="1" applyFont="1" applyBorder="1" applyAlignment="1">
      <alignment horizontal="right" vertical="center"/>
      <protection/>
    </xf>
    <xf numFmtId="3" fontId="12" fillId="0" borderId="35" xfId="39" applyNumberFormat="1" applyFont="1" applyBorder="1" applyAlignment="1">
      <alignment horizontal="right" vertical="center"/>
      <protection/>
    </xf>
    <xf numFmtId="3" fontId="13" fillId="2" borderId="6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3" fillId="2" borderId="13" xfId="0" applyNumberFormat="1" applyFont="1" applyFill="1" applyBorder="1" applyAlignment="1">
      <alignment horizontal="right"/>
    </xf>
    <xf numFmtId="3" fontId="13" fillId="2" borderId="57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2" borderId="66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57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66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3" fontId="12" fillId="2" borderId="78" xfId="0" applyNumberFormat="1" applyFont="1" applyFill="1" applyBorder="1" applyAlignment="1">
      <alignment horizontal="right"/>
    </xf>
    <xf numFmtId="3" fontId="12" fillId="2" borderId="76" xfId="0" applyNumberFormat="1" applyFont="1" applyFill="1" applyBorder="1" applyAlignment="1">
      <alignment horizontal="right"/>
    </xf>
    <xf numFmtId="3" fontId="12" fillId="2" borderId="77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0" fillId="2" borderId="6" xfId="0" applyNumberFormat="1" applyFont="1" applyFill="1" applyBorder="1" applyAlignment="1">
      <alignment/>
    </xf>
    <xf numFmtId="3" fontId="0" fillId="2" borderId="53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66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33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2" fillId="0" borderId="75" xfId="22" applyNumberFormat="1" applyFont="1" applyBorder="1" applyAlignment="1">
      <alignment horizontal="right" vertical="center"/>
      <protection/>
    </xf>
    <xf numFmtId="3" fontId="2" fillId="0" borderId="76" xfId="22" applyNumberFormat="1" applyFont="1" applyBorder="1" applyAlignment="1">
      <alignment horizontal="right" vertical="center"/>
      <protection/>
    </xf>
    <xf numFmtId="3" fontId="21" fillId="0" borderId="18" xfId="42" applyNumberFormat="1" applyFont="1" applyBorder="1" applyAlignment="1">
      <alignment horizontal="right"/>
      <protection/>
    </xf>
    <xf numFmtId="3" fontId="21" fillId="0" borderId="119" xfId="42" applyNumberFormat="1" applyFont="1" applyBorder="1" applyAlignment="1">
      <alignment horizontal="right"/>
      <protection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3" fontId="11" fillId="3" borderId="13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3" borderId="4" xfId="0" applyNumberFormat="1" applyFont="1" applyFill="1" applyBorder="1" applyAlignment="1">
      <alignment/>
    </xf>
    <xf numFmtId="3" fontId="11" fillId="0" borderId="37" xfId="0" applyNumberFormat="1" applyFont="1" applyBorder="1" applyAlignment="1">
      <alignment/>
    </xf>
    <xf numFmtId="3" fontId="11" fillId="3" borderId="57" xfId="0" applyNumberFormat="1" applyFont="1" applyFill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3" fontId="11" fillId="0" borderId="74" xfId="0" applyNumberFormat="1" applyFont="1" applyBorder="1" applyAlignment="1">
      <alignment horizontal="center"/>
    </xf>
    <xf numFmtId="3" fontId="0" fillId="4" borderId="3" xfId="0" applyNumberFormat="1" applyFont="1" applyFill="1" applyBorder="1" applyAlignment="1">
      <alignment horizontal="right"/>
    </xf>
    <xf numFmtId="0" fontId="5" fillId="0" borderId="82" xfId="37" applyFont="1" applyFill="1" applyBorder="1" applyAlignment="1" applyProtection="1">
      <alignment horizontal="left"/>
      <protection/>
    </xf>
    <xf numFmtId="0" fontId="5" fillId="0" borderId="82" xfId="37" applyFont="1" applyBorder="1" applyAlignment="1" applyProtection="1">
      <alignment horizontal="left" vertical="center"/>
      <protection/>
    </xf>
    <xf numFmtId="0" fontId="5" fillId="0" borderId="82" xfId="37" applyFont="1" applyBorder="1" applyAlignment="1" applyProtection="1">
      <alignment vertical="center"/>
      <protection/>
    </xf>
    <xf numFmtId="0" fontId="5" fillId="0" borderId="82" xfId="37" applyFont="1" applyBorder="1" applyProtection="1">
      <alignment/>
      <protection/>
    </xf>
    <xf numFmtId="0" fontId="5" fillId="0" borderId="0" xfId="37" applyFont="1" applyProtection="1">
      <alignment/>
      <protection/>
    </xf>
    <xf numFmtId="0" fontId="13" fillId="0" borderId="84" xfId="37" applyFont="1" applyBorder="1" applyProtection="1">
      <alignment/>
      <protection/>
    </xf>
    <xf numFmtId="0" fontId="13" fillId="0" borderId="73" xfId="37" applyFont="1" applyBorder="1" applyAlignment="1" applyProtection="1">
      <alignment horizontal="centerContinuous"/>
      <protection/>
    </xf>
    <xf numFmtId="0" fontId="12" fillId="0" borderId="122" xfId="37" applyFont="1" applyBorder="1" applyAlignment="1" applyProtection="1">
      <alignment horizontal="centerContinuous" vertical="center"/>
      <protection/>
    </xf>
    <xf numFmtId="0" fontId="12" fillId="0" borderId="116" xfId="37" applyFont="1" applyBorder="1" applyAlignment="1" applyProtection="1">
      <alignment horizontal="centerContinuous" vertical="center"/>
      <protection/>
    </xf>
    <xf numFmtId="0" fontId="12" fillId="0" borderId="124" xfId="37" applyFont="1" applyBorder="1" applyAlignment="1" applyProtection="1">
      <alignment horizontal="centerContinuous" vertical="center"/>
      <protection/>
    </xf>
    <xf numFmtId="0" fontId="12" fillId="0" borderId="115" xfId="37" applyFont="1" applyBorder="1" applyAlignment="1" applyProtection="1">
      <alignment horizontal="centerContinuous" vertical="center"/>
      <protection/>
    </xf>
    <xf numFmtId="0" fontId="12" fillId="0" borderId="118" xfId="37" applyFont="1" applyBorder="1" applyAlignment="1" applyProtection="1">
      <alignment horizontal="center" vertical="center"/>
      <protection/>
    </xf>
    <xf numFmtId="1" fontId="2" fillId="7" borderId="169" xfId="37" applyNumberFormat="1" applyFont="1" applyFill="1" applyBorder="1" applyAlignment="1" applyProtection="1">
      <alignment horizontal="center"/>
      <protection/>
    </xf>
    <xf numFmtId="0" fontId="12" fillId="0" borderId="104" xfId="37" applyFont="1" applyBorder="1" applyAlignment="1" applyProtection="1">
      <alignment horizontal="centerContinuous" vertical="top"/>
      <protection/>
    </xf>
    <xf numFmtId="0" fontId="12" fillId="0" borderId="9" xfId="37" applyFont="1" applyBorder="1" applyAlignment="1" applyProtection="1">
      <alignment horizontal="centerContinuous"/>
      <protection/>
    </xf>
    <xf numFmtId="0" fontId="12" fillId="0" borderId="13" xfId="37" applyFont="1" applyBorder="1" applyAlignment="1" applyProtection="1">
      <alignment horizontal="center" vertical="center"/>
      <protection/>
    </xf>
    <xf numFmtId="0" fontId="12" fillId="0" borderId="10" xfId="37" applyFont="1" applyBorder="1" applyAlignment="1" applyProtection="1">
      <alignment horizontal="center" vertical="center"/>
      <protection/>
    </xf>
    <xf numFmtId="0" fontId="12" fillId="0" borderId="3" xfId="37" applyFont="1" applyBorder="1" applyAlignment="1" applyProtection="1">
      <alignment horizontal="center" vertical="center"/>
      <protection/>
    </xf>
    <xf numFmtId="0" fontId="12" fillId="0" borderId="17" xfId="37" applyFont="1" applyBorder="1" applyAlignment="1" applyProtection="1">
      <alignment horizontal="center" vertical="center"/>
      <protection/>
    </xf>
    <xf numFmtId="0" fontId="12" fillId="0" borderId="120" xfId="37" applyFont="1" applyBorder="1" applyAlignment="1" applyProtection="1">
      <alignment horizontal="center" vertical="center"/>
      <protection/>
    </xf>
    <xf numFmtId="1" fontId="2" fillId="7" borderId="170" xfId="37" applyNumberFormat="1" applyFont="1" applyFill="1" applyBorder="1" applyAlignment="1" applyProtection="1">
      <alignment horizontal="center"/>
      <protection/>
    </xf>
    <xf numFmtId="0" fontId="13" fillId="0" borderId="168" xfId="37" applyFont="1" applyBorder="1" applyAlignment="1" applyProtection="1">
      <alignment horizontal="center" vertical="center"/>
      <protection/>
    </xf>
    <xf numFmtId="0" fontId="12" fillId="0" borderId="4" xfId="37" applyFont="1" applyBorder="1" applyAlignment="1" applyProtection="1">
      <alignment/>
      <protection/>
    </xf>
    <xf numFmtId="3" fontId="0" fillId="0" borderId="3" xfId="37" applyNumberFormat="1" applyFont="1" applyBorder="1" applyAlignment="1" applyProtection="1">
      <alignment horizontal="right"/>
      <protection locked="0"/>
    </xf>
    <xf numFmtId="3" fontId="0" fillId="0" borderId="3" xfId="37" applyNumberFormat="1" applyFont="1" applyFill="1" applyBorder="1" applyAlignment="1" applyProtection="1">
      <alignment horizontal="right"/>
      <protection locked="0"/>
    </xf>
    <xf numFmtId="3" fontId="0" fillId="11" borderId="3" xfId="37" applyNumberFormat="1" applyFont="1" applyFill="1" applyBorder="1" applyAlignment="1" applyProtection="1">
      <alignment horizontal="right"/>
      <protection/>
    </xf>
    <xf numFmtId="3" fontId="0" fillId="11" borderId="3" xfId="37" applyNumberFormat="1" applyFont="1" applyFill="1" applyBorder="1" applyAlignment="1" applyProtection="1">
      <alignment horizontal="right"/>
      <protection locked="0"/>
    </xf>
    <xf numFmtId="3" fontId="0" fillId="7" borderId="126" xfId="37" applyNumberFormat="1" applyFont="1" applyFill="1" applyBorder="1" applyAlignment="1" applyProtection="1">
      <alignment horizontal="right"/>
      <protection/>
    </xf>
    <xf numFmtId="0" fontId="13" fillId="0" borderId="165" xfId="37" applyFont="1" applyBorder="1" applyAlignment="1" applyProtection="1">
      <alignment horizontal="center" vertical="center"/>
      <protection/>
    </xf>
    <xf numFmtId="0" fontId="12" fillId="0" borderId="15" xfId="37" applyFont="1" applyBorder="1" applyAlignment="1" applyProtection="1">
      <alignment/>
      <protection/>
    </xf>
    <xf numFmtId="0" fontId="13" fillId="0" borderId="165" xfId="37" applyFont="1" applyBorder="1" applyAlignment="1" applyProtection="1">
      <alignment vertical="center"/>
      <protection/>
    </xf>
    <xf numFmtId="0" fontId="13" fillId="0" borderId="129" xfId="37" applyFont="1" applyBorder="1" applyAlignment="1" applyProtection="1">
      <alignment/>
      <protection/>
    </xf>
    <xf numFmtId="0" fontId="12" fillId="0" borderId="129" xfId="37" applyFont="1" applyBorder="1" applyAlignment="1" applyProtection="1">
      <alignment wrapText="1"/>
      <protection/>
    </xf>
    <xf numFmtId="0" fontId="0" fillId="0" borderId="0" xfId="37" applyFont="1" applyBorder="1" applyProtection="1">
      <alignment/>
      <protection/>
    </xf>
    <xf numFmtId="0" fontId="12" fillId="0" borderId="129" xfId="37" applyFont="1" applyBorder="1" applyAlignment="1" applyProtection="1">
      <alignment vertical="center" wrapText="1"/>
      <protection/>
    </xf>
    <xf numFmtId="0" fontId="12" fillId="0" borderId="15" xfId="37" applyFont="1" applyBorder="1" applyAlignment="1" applyProtection="1">
      <alignment wrapText="1"/>
      <protection/>
    </xf>
    <xf numFmtId="0" fontId="12" fillId="0" borderId="13" xfId="37" applyFont="1" applyBorder="1" applyAlignment="1" applyProtection="1">
      <alignment horizontal="center"/>
      <protection/>
    </xf>
    <xf numFmtId="0" fontId="0" fillId="0" borderId="73" xfId="37" applyFont="1" applyBorder="1" applyAlignment="1" applyProtection="1">
      <alignment horizontal="left"/>
      <protection/>
    </xf>
    <xf numFmtId="0" fontId="0" fillId="0" borderId="73" xfId="37" applyFont="1" applyBorder="1">
      <alignment/>
      <protection/>
    </xf>
    <xf numFmtId="0" fontId="5" fillId="0" borderId="73" xfId="37" applyFont="1" applyBorder="1" applyAlignment="1" applyProtection="1">
      <alignment/>
      <protection/>
    </xf>
    <xf numFmtId="3" fontId="0" fillId="0" borderId="73" xfId="37" applyNumberFormat="1" applyFont="1" applyFill="1" applyBorder="1" applyAlignment="1" applyProtection="1">
      <alignment vertical="center"/>
      <protection/>
    </xf>
    <xf numFmtId="0" fontId="5" fillId="0" borderId="0" xfId="37" applyFont="1" applyAlignment="1" applyProtection="1">
      <alignment/>
      <protection/>
    </xf>
    <xf numFmtId="22" fontId="5" fillId="0" borderId="0" xfId="37" applyNumberFormat="1" applyFont="1" applyAlignment="1" applyProtection="1">
      <alignment horizontal="centerContinuous"/>
      <protection/>
    </xf>
    <xf numFmtId="22" fontId="5" fillId="0" borderId="0" xfId="37" applyNumberFormat="1" applyFont="1" applyBorder="1" applyAlignment="1" applyProtection="1">
      <alignment horizontal="centerContinuous"/>
      <protection/>
    </xf>
    <xf numFmtId="3" fontId="0" fillId="0" borderId="0" xfId="37" applyNumberFormat="1" applyFont="1" applyFill="1" applyBorder="1" applyAlignment="1" applyProtection="1">
      <alignment vertical="center"/>
      <protection/>
    </xf>
    <xf numFmtId="0" fontId="0" fillId="0" borderId="0" xfId="37" applyFont="1" applyAlignment="1">
      <alignment horizontal="centerContinuous"/>
      <protection/>
    </xf>
    <xf numFmtId="0" fontId="5" fillId="0" borderId="82" xfId="37" applyFont="1" applyBorder="1" applyAlignment="1" applyProtection="1">
      <alignment horizontal="centerContinuous"/>
      <protection/>
    </xf>
    <xf numFmtId="0" fontId="0" fillId="7" borderId="171" xfId="37" applyFont="1" applyFill="1" applyBorder="1" applyAlignment="1" applyProtection="1">
      <alignment vertical="center"/>
      <protection/>
    </xf>
    <xf numFmtId="0" fontId="2" fillId="7" borderId="141" xfId="37" applyFont="1" applyFill="1" applyBorder="1" applyAlignment="1" applyProtection="1">
      <alignment horizontal="left" vertical="center" wrapText="1"/>
      <protection/>
    </xf>
    <xf numFmtId="177" fontId="0" fillId="7" borderId="141" xfId="37" applyNumberFormat="1" applyFont="1" applyFill="1" applyBorder="1" applyAlignment="1" applyProtection="1">
      <alignment horizontal="right"/>
      <protection/>
    </xf>
    <xf numFmtId="0" fontId="30" fillId="0" borderId="67" xfId="37" applyFont="1" applyBorder="1" applyProtection="1">
      <alignment/>
      <protection/>
    </xf>
    <xf numFmtId="0" fontId="0" fillId="7" borderId="172" xfId="37" applyFont="1" applyFill="1" applyBorder="1" applyAlignment="1" applyProtection="1">
      <alignment vertical="center"/>
      <protection/>
    </xf>
    <xf numFmtId="0" fontId="2" fillId="7" borderId="3" xfId="37" applyFont="1" applyFill="1" applyBorder="1" applyAlignment="1" applyProtection="1">
      <alignment horizontal="left" vertical="center"/>
      <protection/>
    </xf>
    <xf numFmtId="177" fontId="0" fillId="7" borderId="3" xfId="37" applyNumberFormat="1" applyFont="1" applyFill="1" applyBorder="1" applyAlignment="1" applyProtection="1">
      <alignment horizontal="right" vertical="center"/>
      <protection/>
    </xf>
    <xf numFmtId="177" fontId="0" fillId="7" borderId="140" xfId="37" applyNumberFormat="1" applyFont="1" applyFill="1" applyBorder="1" applyAlignment="1" applyProtection="1">
      <alignment horizontal="right" vertical="center"/>
      <protection/>
    </xf>
    <xf numFmtId="0" fontId="0" fillId="0" borderId="16" xfId="37" applyFont="1" applyBorder="1" applyProtection="1">
      <alignment/>
      <protection/>
    </xf>
    <xf numFmtId="0" fontId="6" fillId="0" borderId="82" xfId="37" applyFont="1" applyFill="1" applyBorder="1" applyAlignment="1" applyProtection="1">
      <alignment horizontal="left"/>
      <protection/>
    </xf>
    <xf numFmtId="0" fontId="0" fillId="0" borderId="82" xfId="37" applyFont="1" applyBorder="1" applyAlignment="1" applyProtection="1">
      <alignment vertical="center"/>
      <protection/>
    </xf>
    <xf numFmtId="22" fontId="0" fillId="0" borderId="82" xfId="37" applyNumberFormat="1" applyFont="1" applyBorder="1" applyAlignment="1" applyProtection="1">
      <alignment horizontal="centerContinuous"/>
      <protection/>
    </xf>
    <xf numFmtId="0" fontId="13" fillId="0" borderId="165" xfId="37" applyFont="1" applyFill="1" applyBorder="1" applyAlignment="1" applyProtection="1">
      <alignment vertical="center"/>
      <protection/>
    </xf>
    <xf numFmtId="0" fontId="2" fillId="0" borderId="73" xfId="37" applyFont="1" applyBorder="1" applyAlignment="1" applyProtection="1">
      <alignment horizontal="left"/>
      <protection/>
    </xf>
    <xf numFmtId="0" fontId="0" fillId="0" borderId="73" xfId="37" applyFont="1" applyBorder="1" applyAlignment="1" applyProtection="1">
      <alignment/>
      <protection/>
    </xf>
    <xf numFmtId="3" fontId="0" fillId="0" borderId="73" xfId="37" applyNumberFormat="1" applyFont="1" applyBorder="1" applyAlignment="1" applyProtection="1">
      <alignment/>
      <protection/>
    </xf>
    <xf numFmtId="0" fontId="5" fillId="0" borderId="73" xfId="37" applyFont="1" applyBorder="1">
      <alignment/>
      <protection/>
    </xf>
    <xf numFmtId="1" fontId="5" fillId="0" borderId="73" xfId="37" applyNumberFormat="1" applyFont="1" applyBorder="1" applyAlignment="1" applyProtection="1">
      <alignment/>
      <protection/>
    </xf>
    <xf numFmtId="1" fontId="5" fillId="0" borderId="0" xfId="37" applyNumberFormat="1" applyFont="1" applyBorder="1" applyAlignment="1" applyProtection="1">
      <alignment horizontal="left"/>
      <protection/>
    </xf>
    <xf numFmtId="1" fontId="5" fillId="0" borderId="0" xfId="37" applyNumberFormat="1" applyFont="1" applyBorder="1" applyAlignment="1" applyProtection="1">
      <alignment/>
      <protection/>
    </xf>
    <xf numFmtId="0" fontId="2" fillId="0" borderId="82" xfId="37" applyFont="1" applyBorder="1" applyAlignment="1" applyProtection="1">
      <alignment horizontal="left"/>
      <protection/>
    </xf>
    <xf numFmtId="1" fontId="5" fillId="0" borderId="0" xfId="37" applyNumberFormat="1" applyFont="1" applyAlignment="1" applyProtection="1">
      <alignment/>
      <protection/>
    </xf>
    <xf numFmtId="1" fontId="30" fillId="0" borderId="67" xfId="37" applyNumberFormat="1" applyFont="1" applyBorder="1" applyAlignment="1" applyProtection="1">
      <alignment/>
      <protection/>
    </xf>
    <xf numFmtId="0" fontId="0" fillId="7" borderId="173" xfId="37" applyFont="1" applyFill="1" applyBorder="1" applyAlignment="1" applyProtection="1">
      <alignment vertical="center"/>
      <protection/>
    </xf>
    <xf numFmtId="0" fontId="2" fillId="7" borderId="140" xfId="37" applyFont="1" applyFill="1" applyBorder="1" applyAlignment="1" applyProtection="1">
      <alignment horizontal="left" vertical="center"/>
      <protection/>
    </xf>
    <xf numFmtId="0" fontId="0" fillId="0" borderId="73" xfId="37" applyFont="1" applyBorder="1" applyAlignment="1" applyProtection="1">
      <alignment horizontal="centerContinuous" vertical="center"/>
      <protection/>
    </xf>
    <xf numFmtId="1" fontId="0" fillId="0" borderId="0" xfId="37" applyNumberFormat="1" applyFont="1" applyAlignment="1" applyProtection="1">
      <alignment vertical="center"/>
      <protection/>
    </xf>
    <xf numFmtId="0" fontId="0" fillId="0" borderId="0" xfId="37" applyFont="1" applyBorder="1" applyAlignment="1" applyProtection="1">
      <alignment horizontal="centerContinuous" vertical="center"/>
      <protection/>
    </xf>
    <xf numFmtId="0" fontId="0" fillId="0" borderId="0" xfId="37" applyFont="1" applyBorder="1" applyAlignment="1" applyProtection="1">
      <alignment vertical="center"/>
      <protection/>
    </xf>
    <xf numFmtId="0" fontId="0" fillId="0" borderId="0" xfId="37" applyFont="1" applyFill="1" applyProtection="1">
      <alignment/>
      <protection/>
    </xf>
    <xf numFmtId="1" fontId="2" fillId="0" borderId="169" xfId="37" applyNumberFormat="1" applyFont="1" applyFill="1" applyBorder="1" applyAlignment="1" applyProtection="1">
      <alignment horizontal="center"/>
      <protection/>
    </xf>
    <xf numFmtId="3" fontId="12" fillId="0" borderId="1" xfId="37" applyNumberFormat="1" applyFont="1" applyFill="1" applyBorder="1" applyAlignment="1" applyProtection="1">
      <alignment horizontal="center" vertical="center" wrapText="1"/>
      <protection locked="0"/>
    </xf>
    <xf numFmtId="3" fontId="12" fillId="0" borderId="140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174" xfId="37" applyFont="1" applyFill="1" applyBorder="1" applyAlignment="1" applyProtection="1">
      <alignment horizontal="centerContinuous" vertical="center" wrapText="1"/>
      <protection/>
    </xf>
    <xf numFmtId="0" fontId="2" fillId="0" borderId="175" xfId="37" applyFont="1" applyFill="1" applyBorder="1" applyAlignment="1" applyProtection="1">
      <alignment horizontal="center" vertical="center"/>
      <protection/>
    </xf>
    <xf numFmtId="0" fontId="2" fillId="0" borderId="170" xfId="37" applyFont="1" applyFill="1" applyBorder="1" applyAlignment="1" applyProtection="1">
      <alignment horizontal="center" vertical="center" wrapText="1"/>
      <protection/>
    </xf>
    <xf numFmtId="3" fontId="13" fillId="0" borderId="126" xfId="37" applyNumberFormat="1" applyFont="1" applyFill="1" applyBorder="1" applyAlignment="1" applyProtection="1">
      <alignment horizontal="right"/>
      <protection/>
    </xf>
    <xf numFmtId="3" fontId="25" fillId="0" borderId="129" xfId="0" applyNumberFormat="1" applyFont="1" applyBorder="1" applyAlignment="1">
      <alignment vertical="center"/>
    </xf>
    <xf numFmtId="3" fontId="25" fillId="0" borderId="130" xfId="0" applyNumberFormat="1" applyFont="1" applyBorder="1" applyAlignment="1">
      <alignment vertical="center"/>
    </xf>
    <xf numFmtId="3" fontId="25" fillId="0" borderId="130" xfId="0" applyNumberFormat="1" applyFont="1" applyBorder="1" applyAlignment="1">
      <alignment horizontal="center" vertical="center"/>
    </xf>
    <xf numFmtId="3" fontId="25" fillId="0" borderId="132" xfId="0" applyNumberFormat="1" applyFont="1" applyBorder="1" applyAlignment="1">
      <alignment/>
    </xf>
    <xf numFmtId="3" fontId="25" fillId="0" borderId="133" xfId="0" applyNumberFormat="1" applyFont="1" applyBorder="1" applyAlignment="1">
      <alignment/>
    </xf>
    <xf numFmtId="3" fontId="25" fillId="0" borderId="134" xfId="0" applyNumberFormat="1" applyFont="1" applyBorder="1" applyAlignment="1">
      <alignment/>
    </xf>
    <xf numFmtId="3" fontId="25" fillId="0" borderId="135" xfId="0" applyNumberFormat="1" applyFont="1" applyBorder="1" applyAlignment="1">
      <alignment/>
    </xf>
    <xf numFmtId="3" fontId="25" fillId="0" borderId="130" xfId="0" applyNumberFormat="1" applyFont="1" applyBorder="1" applyAlignment="1">
      <alignment/>
    </xf>
    <xf numFmtId="3" fontId="25" fillId="0" borderId="137" xfId="0" applyNumberFormat="1" applyFont="1" applyBorder="1" applyAlignment="1">
      <alignment/>
    </xf>
    <xf numFmtId="3" fontId="25" fillId="0" borderId="138" xfId="0" applyNumberFormat="1" applyFont="1" applyBorder="1" applyAlignment="1">
      <alignment/>
    </xf>
    <xf numFmtId="3" fontId="25" fillId="0" borderId="139" xfId="0" applyNumberFormat="1" applyFont="1" applyBorder="1" applyAlignment="1">
      <alignment/>
    </xf>
    <xf numFmtId="3" fontId="13" fillId="0" borderId="5" xfId="0" applyNumberFormat="1" applyFont="1" applyBorder="1" applyAlignment="1">
      <alignment horizontal="right"/>
    </xf>
    <xf numFmtId="3" fontId="13" fillId="0" borderId="12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103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105" xfId="0" applyNumberFormat="1" applyFont="1" applyBorder="1" applyAlignment="1">
      <alignment horizontal="right"/>
    </xf>
    <xf numFmtId="3" fontId="13" fillId="0" borderId="82" xfId="0" applyNumberFormat="1" applyFont="1" applyBorder="1" applyAlignment="1">
      <alignment horizontal="right"/>
    </xf>
    <xf numFmtId="3" fontId="13" fillId="0" borderId="176" xfId="0" applyNumberFormat="1" applyFont="1" applyBorder="1" applyAlignment="1">
      <alignment horizontal="right"/>
    </xf>
    <xf numFmtId="3" fontId="13" fillId="0" borderId="140" xfId="0" applyNumberFormat="1" applyFont="1" applyBorder="1" applyAlignment="1">
      <alignment horizontal="right"/>
    </xf>
    <xf numFmtId="3" fontId="13" fillId="0" borderId="161" xfId="0" applyNumberFormat="1" applyFont="1" applyBorder="1" applyAlignment="1">
      <alignment horizontal="right"/>
    </xf>
    <xf numFmtId="3" fontId="13" fillId="0" borderId="113" xfId="0" applyNumberFormat="1" applyFont="1" applyBorder="1" applyAlignment="1">
      <alignment horizontal="right"/>
    </xf>
    <xf numFmtId="3" fontId="13" fillId="0" borderId="177" xfId="0" applyNumberFormat="1" applyFont="1" applyBorder="1" applyAlignment="1">
      <alignment horizontal="right"/>
    </xf>
    <xf numFmtId="3" fontId="13" fillId="0" borderId="89" xfId="0" applyNumberFormat="1" applyFont="1" applyBorder="1" applyAlignment="1">
      <alignment horizontal="right"/>
    </xf>
    <xf numFmtId="3" fontId="13" fillId="0" borderId="178" xfId="0" applyNumberFormat="1" applyFont="1" applyBorder="1" applyAlignment="1">
      <alignment horizontal="right"/>
    </xf>
    <xf numFmtId="3" fontId="13" fillId="0" borderId="110" xfId="0" applyNumberFormat="1" applyFont="1" applyBorder="1" applyAlignment="1">
      <alignment horizontal="right"/>
    </xf>
    <xf numFmtId="3" fontId="13" fillId="0" borderId="179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5" borderId="8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0" fillId="0" borderId="146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21" fillId="0" borderId="57" xfId="42" applyNumberFormat="1" applyFont="1" applyBorder="1" applyAlignment="1">
      <alignment horizontal="right"/>
      <protection/>
    </xf>
    <xf numFmtId="3" fontId="0" fillId="5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5" borderId="70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5" borderId="70" xfId="0" applyNumberFormat="1" applyFont="1" applyFill="1" applyBorder="1" applyAlignment="1">
      <alignment horizontal="right"/>
    </xf>
    <xf numFmtId="3" fontId="3" fillId="0" borderId="13" xfId="29" applyNumberFormat="1" applyFont="1" applyBorder="1" applyAlignment="1">
      <alignment horizontal="right" wrapText="1"/>
      <protection/>
    </xf>
    <xf numFmtId="3" fontId="3" fillId="0" borderId="9" xfId="29" applyNumberFormat="1" applyFont="1" applyBorder="1" applyAlignment="1">
      <alignment horizontal="right" wrapText="1"/>
      <protection/>
    </xf>
    <xf numFmtId="3" fontId="4" fillId="0" borderId="3" xfId="30" applyNumberFormat="1" applyFont="1" applyBorder="1" applyAlignment="1">
      <alignment horizontal="right" textRotation="90"/>
      <protection/>
    </xf>
    <xf numFmtId="3" fontId="4" fillId="0" borderId="41" xfId="30" applyNumberFormat="1" applyFont="1" applyBorder="1" applyAlignment="1">
      <alignment horizontal="right" textRotation="90"/>
      <protection/>
    </xf>
    <xf numFmtId="3" fontId="4" fillId="0" borderId="4" xfId="30" applyNumberFormat="1" applyFont="1" applyBorder="1" applyAlignment="1">
      <alignment horizontal="right" textRotation="90"/>
      <protection/>
    </xf>
    <xf numFmtId="3" fontId="4" fillId="0" borderId="51" xfId="30" applyNumberFormat="1" applyFont="1" applyBorder="1" applyAlignment="1">
      <alignment horizontal="right" textRotation="90"/>
      <protection/>
    </xf>
    <xf numFmtId="3" fontId="3" fillId="0" borderId="70" xfId="29" applyNumberFormat="1" applyFont="1" applyBorder="1" applyAlignment="1">
      <alignment horizontal="right" wrapText="1"/>
      <protection/>
    </xf>
    <xf numFmtId="3" fontId="4" fillId="0" borderId="70" xfId="30" applyNumberFormat="1" applyFont="1" applyBorder="1" applyAlignment="1">
      <alignment horizontal="right" textRotation="90"/>
      <protection/>
    </xf>
    <xf numFmtId="3" fontId="4" fillId="0" borderId="44" xfId="30" applyNumberFormat="1" applyFont="1" applyBorder="1" applyAlignment="1">
      <alignment horizontal="right" textRotation="90"/>
      <protection/>
    </xf>
    <xf numFmtId="3" fontId="3" fillId="0" borderId="0" xfId="29" applyNumberFormat="1" applyFont="1" applyBorder="1" applyAlignment="1">
      <alignment horizontal="right" wrapText="1"/>
      <protection/>
    </xf>
    <xf numFmtId="3" fontId="4" fillId="0" borderId="0" xfId="30" applyNumberFormat="1" applyFont="1" applyBorder="1" applyAlignment="1">
      <alignment horizontal="right" textRotation="90"/>
      <protection/>
    </xf>
    <xf numFmtId="3" fontId="4" fillId="0" borderId="39" xfId="30" applyNumberFormat="1" applyFont="1" applyBorder="1" applyAlignment="1">
      <alignment horizontal="right" textRotation="90"/>
      <protection/>
    </xf>
    <xf numFmtId="3" fontId="3" fillId="0" borderId="26" xfId="29" applyNumberFormat="1" applyFont="1" applyBorder="1" applyAlignment="1">
      <alignment horizontal="right" wrapText="1"/>
      <protection/>
    </xf>
    <xf numFmtId="3" fontId="4" fillId="0" borderId="26" xfId="30" applyNumberFormat="1" applyFont="1" applyBorder="1" applyAlignment="1">
      <alignment horizontal="right" textRotation="90"/>
      <protection/>
    </xf>
    <xf numFmtId="3" fontId="4" fillId="0" borderId="72" xfId="30" applyNumberFormat="1" applyFont="1" applyBorder="1" applyAlignment="1">
      <alignment horizontal="right" textRotation="90"/>
      <protection/>
    </xf>
    <xf numFmtId="3" fontId="4" fillId="0" borderId="13" xfId="30" applyNumberFormat="1" applyFont="1" applyBorder="1" applyAlignment="1">
      <alignment horizontal="right" textRotation="90"/>
      <protection/>
    </xf>
    <xf numFmtId="3" fontId="4" fillId="0" borderId="42" xfId="30" applyNumberFormat="1" applyFont="1" applyBorder="1" applyAlignment="1">
      <alignment horizontal="right" textRotation="90"/>
      <protection/>
    </xf>
    <xf numFmtId="3" fontId="3" fillId="0" borderId="8" xfId="29" applyNumberFormat="1" applyFont="1" applyBorder="1" applyAlignment="1">
      <alignment horizontal="right" wrapText="1"/>
      <protection/>
    </xf>
    <xf numFmtId="3" fontId="4" fillId="0" borderId="8" xfId="30" applyNumberFormat="1" applyFont="1" applyBorder="1" applyAlignment="1">
      <alignment horizontal="right" textRotation="90"/>
      <protection/>
    </xf>
    <xf numFmtId="3" fontId="4" fillId="0" borderId="11" xfId="30" applyNumberFormat="1" applyFont="1" applyBorder="1" applyAlignment="1">
      <alignment horizontal="right" textRotation="90"/>
      <protection/>
    </xf>
    <xf numFmtId="3" fontId="4" fillId="0" borderId="35" xfId="30" applyNumberFormat="1" applyFont="1" applyBorder="1" applyAlignment="1">
      <alignment horizontal="right" textRotation="90"/>
      <protection/>
    </xf>
    <xf numFmtId="3" fontId="3" fillId="0" borderId="76" xfId="29" applyNumberFormat="1" applyFont="1" applyBorder="1" applyAlignment="1">
      <alignment horizontal="right" wrapText="1"/>
      <protection/>
    </xf>
    <xf numFmtId="3" fontId="3" fillId="0" borderId="6" xfId="29" applyNumberFormat="1" applyFont="1" applyBorder="1" applyAlignment="1">
      <alignment horizontal="right" wrapText="1"/>
      <protection/>
    </xf>
    <xf numFmtId="3" fontId="13" fillId="6" borderId="16" xfId="0" applyNumberFormat="1" applyFont="1" applyFill="1" applyBorder="1" applyAlignment="1">
      <alignment horizontal="right"/>
    </xf>
    <xf numFmtId="3" fontId="13" fillId="6" borderId="0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/>
    </xf>
    <xf numFmtId="3" fontId="13" fillId="6" borderId="16" xfId="0" applyNumberFormat="1" applyFont="1" applyFill="1" applyBorder="1" applyAlignment="1">
      <alignment/>
    </xf>
    <xf numFmtId="3" fontId="13" fillId="6" borderId="0" xfId="0" applyNumberFormat="1" applyFont="1" applyFill="1" applyBorder="1" applyAlignment="1">
      <alignment/>
    </xf>
    <xf numFmtId="3" fontId="13" fillId="0" borderId="9" xfId="19" applyNumberFormat="1" applyFont="1" applyBorder="1" applyAlignment="1">
      <alignment horizontal="right" vertical="center" wrapText="1"/>
      <protection/>
    </xf>
    <xf numFmtId="3" fontId="13" fillId="6" borderId="9" xfId="0" applyNumberFormat="1" applyFont="1" applyFill="1" applyBorder="1" applyAlignment="1">
      <alignment/>
    </xf>
    <xf numFmtId="3" fontId="12" fillId="0" borderId="13" xfId="29" applyNumberFormat="1" applyFont="1" applyBorder="1" applyAlignment="1">
      <alignment horizontal="right" vertical="top" wrapText="1"/>
      <protection/>
    </xf>
    <xf numFmtId="3" fontId="12" fillId="0" borderId="66" xfId="29" applyNumberFormat="1" applyFont="1" applyBorder="1" applyAlignment="1">
      <alignment horizontal="right" vertical="top" wrapText="1"/>
      <protection/>
    </xf>
    <xf numFmtId="3" fontId="12" fillId="0" borderId="57" xfId="29" applyNumberFormat="1" applyFont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2" fillId="0" borderId="70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3" fillId="6" borderId="28" xfId="0" applyNumberFormat="1" applyFont="1" applyFill="1" applyBorder="1" applyAlignment="1">
      <alignment horizontal="right"/>
    </xf>
    <xf numFmtId="3" fontId="12" fillId="0" borderId="15" xfId="29" applyNumberFormat="1" applyFont="1" applyBorder="1" applyAlignment="1">
      <alignment horizontal="right" vertical="top" wrapText="1"/>
      <protection/>
    </xf>
    <xf numFmtId="3" fontId="12" fillId="0" borderId="55" xfId="29" applyNumberFormat="1" applyFont="1" applyBorder="1" applyAlignment="1">
      <alignment horizontal="right" vertical="top" wrapText="1"/>
      <protection/>
    </xf>
    <xf numFmtId="3" fontId="13" fillId="0" borderId="41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70" xfId="0" applyNumberFormat="1" applyFont="1" applyBorder="1" applyAlignment="1">
      <alignment horizontal="right"/>
    </xf>
    <xf numFmtId="3" fontId="0" fillId="0" borderId="113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80" xfId="0" applyNumberFormat="1" applyBorder="1" applyAlignment="1">
      <alignment/>
    </xf>
    <xf numFmtId="3" fontId="0" fillId="0" borderId="50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0" fillId="0" borderId="8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5" borderId="30" xfId="0" applyNumberFormat="1" applyFont="1" applyFill="1" applyBorder="1" applyAlignment="1">
      <alignment horizontal="right"/>
    </xf>
    <xf numFmtId="3" fontId="0" fillId="5" borderId="32" xfId="0" applyNumberFormat="1" applyFont="1" applyFill="1" applyBorder="1" applyAlignment="1">
      <alignment horizontal="right"/>
    </xf>
    <xf numFmtId="3" fontId="0" fillId="10" borderId="49" xfId="0" applyNumberFormat="1" applyFont="1" applyFill="1" applyBorder="1" applyAlignment="1">
      <alignment horizontal="right"/>
    </xf>
    <xf numFmtId="3" fontId="0" fillId="10" borderId="8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0" xfId="32" applyNumberFormat="1" applyFont="1" applyBorder="1" applyAlignment="1">
      <alignment horizontal="right" vertical="center"/>
      <protection/>
    </xf>
    <xf numFmtId="3" fontId="0" fillId="0" borderId="13" xfId="32" applyNumberFormat="1" applyFont="1" applyBorder="1" applyAlignment="1">
      <alignment horizontal="right" vertical="center"/>
      <protection/>
    </xf>
    <xf numFmtId="3" fontId="0" fillId="0" borderId="5" xfId="32" applyNumberFormat="1" applyFont="1" applyBorder="1" applyAlignment="1">
      <alignment horizontal="right" vertical="center"/>
      <protection/>
    </xf>
    <xf numFmtId="3" fontId="2" fillId="0" borderId="9" xfId="32" applyNumberFormat="1" applyFont="1" applyBorder="1" applyAlignment="1">
      <alignment horizontal="right" vertical="center"/>
      <protection/>
    </xf>
    <xf numFmtId="3" fontId="0" fillId="0" borderId="9" xfId="32" applyNumberFormat="1" applyFont="1" applyBorder="1" applyAlignment="1">
      <alignment horizontal="right" vertical="center"/>
      <protection/>
    </xf>
    <xf numFmtId="3" fontId="0" fillId="0" borderId="57" xfId="32" applyNumberFormat="1" applyFont="1" applyBorder="1" applyAlignment="1">
      <alignment horizontal="right" vertical="center"/>
      <protection/>
    </xf>
    <xf numFmtId="3" fontId="0" fillId="0" borderId="8" xfId="0" applyNumberFormat="1" applyFont="1" applyBorder="1" applyAlignment="1">
      <alignment horizontal="right"/>
    </xf>
    <xf numFmtId="3" fontId="0" fillId="0" borderId="17" xfId="32" applyNumberFormat="1" applyFont="1" applyBorder="1" applyAlignment="1">
      <alignment horizontal="right" vertical="center"/>
      <protection/>
    </xf>
    <xf numFmtId="3" fontId="0" fillId="0" borderId="3" xfId="32" applyNumberFormat="1" applyFont="1" applyBorder="1" applyAlignment="1">
      <alignment horizontal="right" vertical="center"/>
      <protection/>
    </xf>
    <xf numFmtId="3" fontId="0" fillId="0" borderId="1" xfId="32" applyNumberFormat="1" applyFont="1" applyBorder="1" applyAlignment="1">
      <alignment horizontal="right" vertical="center"/>
      <protection/>
    </xf>
    <xf numFmtId="3" fontId="0" fillId="0" borderId="8" xfId="32" applyNumberFormat="1" applyFont="1" applyBorder="1" applyAlignment="1">
      <alignment horizontal="right" vertical="center"/>
      <protection/>
    </xf>
    <xf numFmtId="3" fontId="2" fillId="0" borderId="21" xfId="0" applyNumberFormat="1" applyFont="1" applyBorder="1" applyAlignment="1">
      <alignment horizontal="right"/>
    </xf>
    <xf numFmtId="3" fontId="2" fillId="0" borderId="33" xfId="32" applyNumberFormat="1" applyFont="1" applyBorder="1" applyAlignment="1">
      <alignment horizontal="right" vertical="center"/>
      <protection/>
    </xf>
    <xf numFmtId="3" fontId="2" fillId="0" borderId="12" xfId="32" applyNumberFormat="1" applyFont="1" applyBorder="1" applyAlignment="1">
      <alignment horizontal="right" vertical="center"/>
      <protection/>
    </xf>
    <xf numFmtId="3" fontId="0" fillId="0" borderId="6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2" fillId="0" borderId="13" xfId="32" applyNumberFormat="1" applyFont="1" applyBorder="1" applyAlignment="1">
      <alignment horizontal="right" vertical="center"/>
      <protection/>
    </xf>
    <xf numFmtId="3" fontId="0" fillId="0" borderId="66" xfId="32" applyNumberFormat="1" applyFont="1" applyBorder="1" applyAlignment="1">
      <alignment horizontal="right" vertical="center"/>
      <protection/>
    </xf>
    <xf numFmtId="3" fontId="2" fillId="0" borderId="8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10" borderId="40" xfId="0" applyNumberFormat="1" applyFont="1" applyFill="1" applyBorder="1" applyAlignment="1">
      <alignment horizontal="right"/>
    </xf>
    <xf numFmtId="3" fontId="0" fillId="10" borderId="16" xfId="0" applyNumberFormat="1" applyFont="1" applyFill="1" applyBorder="1" applyAlignment="1">
      <alignment horizontal="right"/>
    </xf>
    <xf numFmtId="3" fontId="2" fillId="10" borderId="0" xfId="0" applyNumberFormat="1" applyFont="1" applyFill="1" applyBorder="1" applyAlignment="1">
      <alignment horizontal="right"/>
    </xf>
    <xf numFmtId="3" fontId="0" fillId="10" borderId="39" xfId="0" applyNumberFormat="1" applyFont="1" applyFill="1" applyBorder="1" applyAlignment="1">
      <alignment horizontal="right"/>
    </xf>
    <xf numFmtId="3" fontId="0" fillId="10" borderId="27" xfId="0" applyNumberFormat="1" applyFont="1" applyFill="1" applyBorder="1" applyAlignment="1">
      <alignment horizontal="right"/>
    </xf>
    <xf numFmtId="3" fontId="0" fillId="10" borderId="9" xfId="0" applyNumberFormat="1" applyFont="1" applyFill="1" applyBorder="1" applyAlignment="1">
      <alignment horizontal="right"/>
    </xf>
    <xf numFmtId="3" fontId="2" fillId="10" borderId="9" xfId="32" applyNumberFormat="1" applyFont="1" applyFill="1" applyBorder="1" applyAlignment="1">
      <alignment horizontal="right" vertical="center"/>
      <protection/>
    </xf>
    <xf numFmtId="3" fontId="0" fillId="10" borderId="52" xfId="0" applyNumberFormat="1" applyFont="1" applyFill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27" xfId="22" applyNumberFormat="1" applyFont="1" applyFill="1" applyBorder="1" applyAlignment="1">
      <alignment horizontal="left" vertical="top"/>
      <protection/>
    </xf>
    <xf numFmtId="3" fontId="0" fillId="0" borderId="9" xfId="0" applyNumberFormat="1" applyFont="1" applyBorder="1" applyAlignment="1">
      <alignment/>
    </xf>
    <xf numFmtId="3" fontId="0" fillId="0" borderId="113" xfId="0" applyNumberFormat="1" applyFont="1" applyBorder="1" applyAlignment="1">
      <alignment horizontal="center"/>
    </xf>
    <xf numFmtId="3" fontId="2" fillId="0" borderId="60" xfId="22" applyNumberFormat="1" applyFont="1" applyFill="1" applyBorder="1" applyAlignment="1">
      <alignment horizontal="left" vertical="top"/>
      <protection/>
    </xf>
    <xf numFmtId="3" fontId="0" fillId="0" borderId="34" xfId="0" applyNumberFormat="1" applyFont="1" applyBorder="1" applyAlignment="1">
      <alignment/>
    </xf>
    <xf numFmtId="3" fontId="0" fillId="0" borderId="80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79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6" xfId="32" applyNumberFormat="1" applyFont="1" applyBorder="1" applyAlignment="1">
      <alignment horizontal="right" vertical="center"/>
      <protection/>
    </xf>
    <xf numFmtId="3" fontId="0" fillId="0" borderId="53" xfId="32" applyNumberFormat="1" applyFont="1" applyBorder="1" applyAlignment="1">
      <alignment horizontal="right" vertical="center"/>
      <protection/>
    </xf>
    <xf numFmtId="3" fontId="2" fillId="0" borderId="22" xfId="32" applyNumberFormat="1" applyFont="1" applyBorder="1" applyAlignment="1">
      <alignment horizontal="right" vertical="center"/>
      <protection/>
    </xf>
    <xf numFmtId="3" fontId="0" fillId="0" borderId="26" xfId="32" applyNumberFormat="1" applyFont="1" applyBorder="1" applyAlignment="1">
      <alignment horizontal="right" vertical="center"/>
      <protection/>
    </xf>
    <xf numFmtId="3" fontId="0" fillId="0" borderId="63" xfId="32" applyNumberFormat="1" applyFont="1" applyBorder="1" applyAlignment="1">
      <alignment horizontal="right" vertical="center"/>
      <protection/>
    </xf>
    <xf numFmtId="3" fontId="0" fillId="0" borderId="46" xfId="32" applyNumberFormat="1" applyFont="1" applyBorder="1" applyAlignment="1">
      <alignment horizontal="right" vertical="center"/>
      <protection/>
    </xf>
    <xf numFmtId="3" fontId="0" fillId="0" borderId="49" xfId="0" applyNumberFormat="1" applyFont="1" applyBorder="1" applyAlignment="1">
      <alignment/>
    </xf>
    <xf numFmtId="3" fontId="2" fillId="0" borderId="3" xfId="32" applyNumberFormat="1" applyFont="1" applyBorder="1" applyAlignment="1">
      <alignment horizontal="right" vertical="center"/>
      <protection/>
    </xf>
    <xf numFmtId="3" fontId="0" fillId="0" borderId="42" xfId="0" applyNumberFormat="1" applyFont="1" applyBorder="1" applyAlignment="1">
      <alignment/>
    </xf>
    <xf numFmtId="3" fontId="2" fillId="0" borderId="8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110" xfId="0" applyNumberFormat="1" applyFont="1" applyBorder="1" applyAlignment="1">
      <alignment/>
    </xf>
    <xf numFmtId="3" fontId="0" fillId="10" borderId="36" xfId="0" applyNumberFormat="1" applyFont="1" applyFill="1" applyBorder="1" applyAlignment="1">
      <alignment horizontal="center"/>
    </xf>
    <xf numFmtId="3" fontId="0" fillId="10" borderId="27" xfId="0" applyNumberFormat="1" applyFont="1" applyFill="1" applyBorder="1" applyAlignment="1">
      <alignment horizontal="center"/>
    </xf>
    <xf numFmtId="3" fontId="2" fillId="0" borderId="6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80" xfId="0" applyNumberFormat="1" applyFont="1" applyBorder="1" applyAlignment="1">
      <alignment horizontal="center"/>
    </xf>
    <xf numFmtId="3" fontId="2" fillId="10" borderId="5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63" xfId="39" applyNumberFormat="1" applyFont="1" applyBorder="1" applyAlignment="1">
      <alignment horizontal="right" vertical="center"/>
      <protection/>
    </xf>
    <xf numFmtId="3" fontId="21" fillId="0" borderId="63" xfId="39" applyNumberFormat="1" applyFont="1" applyBorder="1" applyAlignment="1">
      <alignment horizontal="right" vertical="center"/>
      <protection/>
    </xf>
    <xf numFmtId="3" fontId="1" fillId="0" borderId="4" xfId="39" applyNumberFormat="1" applyFont="1" applyBorder="1" applyAlignment="1">
      <alignment horizontal="right" vertical="center"/>
      <protection/>
    </xf>
    <xf numFmtId="3" fontId="21" fillId="0" borderId="4" xfId="39" applyNumberFormat="1" applyFont="1" applyBorder="1" applyAlignment="1">
      <alignment horizontal="right" vertical="center"/>
      <protection/>
    </xf>
    <xf numFmtId="3" fontId="1" fillId="10" borderId="4" xfId="39" applyNumberFormat="1" applyFont="1" applyFill="1" applyBorder="1" applyAlignment="1">
      <alignment horizontal="right" vertical="center"/>
      <protection/>
    </xf>
    <xf numFmtId="3" fontId="0" fillId="0" borderId="37" xfId="0" applyNumberFormat="1" applyFont="1" applyBorder="1" applyAlignment="1">
      <alignment horizontal="right"/>
    </xf>
    <xf numFmtId="3" fontId="1" fillId="0" borderId="17" xfId="39" applyNumberFormat="1" applyFont="1" applyBorder="1" applyAlignment="1">
      <alignment horizontal="right" vertical="center"/>
      <protection/>
    </xf>
    <xf numFmtId="3" fontId="21" fillId="0" borderId="17" xfId="39" applyNumberFormat="1" applyFont="1" applyBorder="1" applyAlignment="1">
      <alignment horizontal="right" vertical="center"/>
      <protection/>
    </xf>
    <xf numFmtId="3" fontId="1" fillId="10" borderId="17" xfId="39" applyNumberFormat="1" applyFont="1" applyFill="1" applyBorder="1" applyAlignment="1">
      <alignment horizontal="right" vertical="center"/>
      <protection/>
    </xf>
    <xf numFmtId="3" fontId="1" fillId="0" borderId="52" xfId="39" applyNumberFormat="1" applyFont="1" applyBorder="1" applyAlignment="1">
      <alignment horizontal="right" vertical="center"/>
      <protection/>
    </xf>
    <xf numFmtId="3" fontId="21" fillId="0" borderId="52" xfId="39" applyNumberFormat="1" applyFont="1" applyBorder="1" applyAlignment="1">
      <alignment horizontal="right" vertical="center"/>
      <protection/>
    </xf>
    <xf numFmtId="3" fontId="8" fillId="0" borderId="20" xfId="39" applyNumberFormat="1" applyFont="1" applyBorder="1" applyAlignment="1">
      <alignment/>
      <protection/>
    </xf>
    <xf numFmtId="3" fontId="8" fillId="0" borderId="6" xfId="39" applyNumberFormat="1" applyFont="1" applyBorder="1" applyAlignment="1">
      <alignment/>
      <protection/>
    </xf>
    <xf numFmtId="3" fontId="21" fillId="0" borderId="13" xfId="39" applyNumberFormat="1" applyFont="1" applyBorder="1" applyAlignment="1">
      <alignment/>
      <protection/>
    </xf>
    <xf numFmtId="3" fontId="21" fillId="0" borderId="13" xfId="29" applyNumberFormat="1" applyFont="1" applyBorder="1" applyAlignment="1">
      <alignment/>
      <protection/>
    </xf>
    <xf numFmtId="3" fontId="1" fillId="0" borderId="7" xfId="29" applyNumberFormat="1" applyFont="1" applyBorder="1" applyAlignment="1">
      <alignment/>
      <protection/>
    </xf>
    <xf numFmtId="3" fontId="8" fillId="0" borderId="19" xfId="39" applyNumberFormat="1" applyFont="1" applyBorder="1" applyAlignment="1">
      <alignment/>
      <protection/>
    </xf>
    <xf numFmtId="3" fontId="8" fillId="0" borderId="3" xfId="39" applyNumberFormat="1" applyFont="1" applyBorder="1" applyAlignment="1">
      <alignment/>
      <protection/>
    </xf>
    <xf numFmtId="3" fontId="21" fillId="0" borderId="3" xfId="39" applyNumberFormat="1" applyFont="1" applyBorder="1" applyAlignment="1">
      <alignment/>
      <protection/>
    </xf>
    <xf numFmtId="3" fontId="1" fillId="0" borderId="42" xfId="29" applyNumberFormat="1" applyFont="1" applyBorder="1" applyAlignment="1">
      <alignment/>
      <protection/>
    </xf>
    <xf numFmtId="3" fontId="1" fillId="0" borderId="21" xfId="39" applyNumberFormat="1" applyFont="1" applyBorder="1" applyAlignment="1">
      <alignment/>
      <protection/>
    </xf>
    <xf numFmtId="3" fontId="1" fillId="0" borderId="33" xfId="39" applyNumberFormat="1" applyFont="1" applyBorder="1" applyAlignment="1">
      <alignment/>
      <protection/>
    </xf>
    <xf numFmtId="3" fontId="1" fillId="0" borderId="11" xfId="39" applyNumberFormat="1" applyFont="1" applyBorder="1" applyAlignment="1">
      <alignment/>
      <protection/>
    </xf>
    <xf numFmtId="3" fontId="1" fillId="0" borderId="11" xfId="29" applyNumberFormat="1" applyFont="1" applyBorder="1" applyAlignment="1">
      <alignment/>
      <protection/>
    </xf>
    <xf numFmtId="3" fontId="1" fillId="0" borderId="12" xfId="0" applyNumberFormat="1" applyFont="1" applyBorder="1" applyAlignment="1">
      <alignment/>
    </xf>
    <xf numFmtId="3" fontId="1" fillId="0" borderId="63" xfId="39" applyNumberFormat="1" applyFont="1" applyBorder="1" applyAlignment="1">
      <alignment/>
      <protection/>
    </xf>
    <xf numFmtId="3" fontId="21" fillId="0" borderId="7" xfId="0" applyNumberFormat="1" applyFont="1" applyBorder="1" applyAlignment="1">
      <alignment/>
    </xf>
    <xf numFmtId="3" fontId="1" fillId="0" borderId="17" xfId="39" applyNumberFormat="1" applyFont="1" applyBorder="1" applyAlignment="1">
      <alignment/>
      <protection/>
    </xf>
    <xf numFmtId="3" fontId="21" fillId="0" borderId="66" xfId="0" applyNumberFormat="1" applyFont="1" applyBorder="1" applyAlignment="1">
      <alignment/>
    </xf>
    <xf numFmtId="3" fontId="1" fillId="0" borderId="3" xfId="39" applyNumberFormat="1" applyFont="1" applyBorder="1" applyAlignment="1">
      <alignment/>
      <protection/>
    </xf>
    <xf numFmtId="3" fontId="1" fillId="0" borderId="13" xfId="29" applyNumberFormat="1" applyFont="1" applyBorder="1" applyAlignment="1">
      <alignment/>
      <protection/>
    </xf>
    <xf numFmtId="3" fontId="1" fillId="0" borderId="66" xfId="0" applyNumberFormat="1" applyFont="1" applyBorder="1" applyAlignment="1">
      <alignment/>
    </xf>
    <xf numFmtId="3" fontId="1" fillId="0" borderId="69" xfId="39" applyNumberFormat="1" applyFont="1" applyBorder="1" applyAlignment="1">
      <alignment/>
      <protection/>
    </xf>
    <xf numFmtId="3" fontId="1" fillId="0" borderId="37" xfId="0" applyNumberFormat="1" applyFont="1" applyBorder="1" applyAlignment="1">
      <alignment/>
    </xf>
    <xf numFmtId="3" fontId="21" fillId="0" borderId="13" xfId="39" applyNumberFormat="1" applyFont="1" applyBorder="1" applyAlignment="1">
      <alignment horizontal="right" vertical="center"/>
      <protection/>
    </xf>
    <xf numFmtId="3" fontId="21" fillId="0" borderId="13" xfId="0" applyNumberFormat="1" applyFont="1" applyBorder="1" applyAlignment="1">
      <alignment horizontal="right"/>
    </xf>
    <xf numFmtId="3" fontId="21" fillId="0" borderId="57" xfId="0" applyNumberFormat="1" applyFont="1" applyBorder="1" applyAlignment="1">
      <alignment horizontal="right"/>
    </xf>
    <xf numFmtId="3" fontId="21" fillId="0" borderId="3" xfId="39" applyNumberFormat="1" applyFont="1" applyBorder="1" applyAlignment="1">
      <alignment horizontal="right" vertical="center"/>
      <protection/>
    </xf>
    <xf numFmtId="3" fontId="21" fillId="0" borderId="66" xfId="0" applyNumberFormat="1" applyFont="1" applyBorder="1" applyAlignment="1">
      <alignment horizontal="right"/>
    </xf>
    <xf numFmtId="3" fontId="1" fillId="0" borderId="3" xfId="39" applyNumberFormat="1" applyFont="1" applyBorder="1" applyAlignment="1">
      <alignment horizontal="right" vertical="center"/>
      <protection/>
    </xf>
    <xf numFmtId="3" fontId="1" fillId="0" borderId="13" xfId="0" applyNumberFormat="1" applyFont="1" applyBorder="1" applyAlignment="1">
      <alignment horizontal="right"/>
    </xf>
    <xf numFmtId="3" fontId="1" fillId="0" borderId="66" xfId="0" applyNumberFormat="1" applyFont="1" applyBorder="1" applyAlignment="1">
      <alignment horizontal="right"/>
    </xf>
    <xf numFmtId="3" fontId="1" fillId="0" borderId="11" xfId="39" applyNumberFormat="1" applyFont="1" applyBorder="1" applyAlignment="1">
      <alignment horizontal="right" vertical="center"/>
      <protection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53" xfId="39" applyNumberFormat="1" applyFont="1" applyBorder="1" applyAlignment="1">
      <alignment horizontal="right" vertical="center"/>
      <protection/>
    </xf>
    <xf numFmtId="3" fontId="1" fillId="0" borderId="1" xfId="39" applyNumberFormat="1" applyFont="1" applyBorder="1" applyAlignment="1">
      <alignment horizontal="right" vertical="center"/>
      <protection/>
    </xf>
    <xf numFmtId="3" fontId="1" fillId="0" borderId="33" xfId="39" applyNumberFormat="1" applyFont="1" applyBorder="1" applyAlignment="1">
      <alignment horizontal="right" vertical="center"/>
      <protection/>
    </xf>
    <xf numFmtId="3" fontId="21" fillId="0" borderId="19" xfId="39" applyNumberFormat="1" applyFont="1" applyBorder="1" applyAlignment="1">
      <alignment horizontal="right" vertical="center"/>
      <protection/>
    </xf>
    <xf numFmtId="3" fontId="1" fillId="0" borderId="10" xfId="39" applyNumberFormat="1" applyFont="1" applyBorder="1" applyAlignment="1">
      <alignment horizontal="right" vertical="center"/>
      <protection/>
    </xf>
    <xf numFmtId="3" fontId="1" fillId="10" borderId="13" xfId="39" applyNumberFormat="1" applyFont="1" applyFill="1" applyBorder="1" applyAlignment="1">
      <alignment horizontal="right" vertical="center"/>
      <protection/>
    </xf>
    <xf numFmtId="3" fontId="0" fillId="0" borderId="110" xfId="0" applyNumberFormat="1" applyFont="1" applyFill="1" applyBorder="1" applyAlignment="1">
      <alignment horizontal="right"/>
    </xf>
    <xf numFmtId="3" fontId="0" fillId="10" borderId="89" xfId="0" applyNumberFormat="1" applyFont="1" applyFill="1" applyBorder="1" applyAlignment="1">
      <alignment horizontal="right"/>
    </xf>
    <xf numFmtId="3" fontId="0" fillId="10" borderId="35" xfId="0" applyNumberFormat="1" applyFont="1" applyFill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0" xfId="0" applyFont="1" applyAlignment="1">
      <alignment horizontal="left"/>
    </xf>
    <xf numFmtId="3" fontId="0" fillId="0" borderId="18" xfId="38" applyNumberFormat="1" applyFont="1" applyBorder="1" applyAlignment="1">
      <alignment horizontal="center"/>
      <protection/>
    </xf>
    <xf numFmtId="3" fontId="0" fillId="0" borderId="18" xfId="38" applyNumberFormat="1" applyFont="1" applyBorder="1" applyAlignment="1" quotePrefix="1">
      <alignment horizontal="center"/>
      <protection/>
    </xf>
    <xf numFmtId="3" fontId="21" fillId="0" borderId="2" xfId="42" applyNumberFormat="1" applyFont="1" applyBorder="1" applyAlignment="1">
      <alignment/>
      <protection/>
    </xf>
    <xf numFmtId="3" fontId="21" fillId="0" borderId="18" xfId="42" applyNumberFormat="1" applyFont="1" applyBorder="1" applyAlignment="1" quotePrefix="1">
      <alignment horizontal="center"/>
      <protection/>
    </xf>
    <xf numFmtId="0" fontId="21" fillId="0" borderId="67" xfId="42" applyFont="1" applyBorder="1" applyAlignment="1">
      <alignment horizontal="center"/>
      <protection/>
    </xf>
    <xf numFmtId="3" fontId="0" fillId="0" borderId="15" xfId="38" applyNumberFormat="1" applyFont="1" applyBorder="1" applyAlignment="1" quotePrefix="1">
      <alignment horizontal="center"/>
      <protection/>
    </xf>
    <xf numFmtId="3" fontId="0" fillId="0" borderId="15" xfId="38" applyNumberFormat="1" applyFont="1" applyBorder="1" applyAlignment="1">
      <alignment horizontal="center"/>
      <protection/>
    </xf>
    <xf numFmtId="3" fontId="21" fillId="0" borderId="15" xfId="38" applyNumberFormat="1" applyFont="1" applyBorder="1">
      <alignment/>
      <protection/>
    </xf>
    <xf numFmtId="3" fontId="21" fillId="0" borderId="124" xfId="38" applyNumberFormat="1" applyFont="1" applyBorder="1" applyAlignment="1">
      <alignment horizontal="centerContinuous"/>
      <protection/>
    </xf>
    <xf numFmtId="3" fontId="21" fillId="0" borderId="115" xfId="38" applyNumberFormat="1" applyFont="1" applyBorder="1" applyAlignment="1">
      <alignment horizontal="centerContinuous"/>
      <protection/>
    </xf>
    <xf numFmtId="3" fontId="21" fillId="0" borderId="180" xfId="38" applyNumberFormat="1" applyFont="1" applyBorder="1" applyAlignment="1">
      <alignment horizontal="centerContinuous"/>
      <protection/>
    </xf>
    <xf numFmtId="3" fontId="21" fillId="0" borderId="15" xfId="38" applyNumberFormat="1" applyFont="1" applyBorder="1" applyAlignment="1">
      <alignment horizontal="center"/>
      <protection/>
    </xf>
    <xf numFmtId="3" fontId="21" fillId="0" borderId="4" xfId="42" applyNumberFormat="1" applyFont="1" applyBorder="1">
      <alignment/>
      <protection/>
    </xf>
    <xf numFmtId="3" fontId="21" fillId="0" borderId="15" xfId="42" applyNumberFormat="1" applyFont="1" applyBorder="1" applyAlignment="1" quotePrefix="1">
      <alignment horizontal="center"/>
      <protection/>
    </xf>
    <xf numFmtId="3" fontId="21" fillId="0" borderId="87" xfId="42" applyNumberFormat="1" applyFont="1" applyBorder="1" applyAlignment="1" quotePrefix="1">
      <alignment horizontal="center" shrinkToFit="1"/>
      <protection/>
    </xf>
    <xf numFmtId="3" fontId="21" fillId="0" borderId="103" xfId="42" applyNumberFormat="1" applyFont="1" applyBorder="1" applyAlignment="1">
      <alignment horizontal="right"/>
      <protection/>
    </xf>
    <xf numFmtId="49" fontId="21" fillId="0" borderId="73" xfId="42" applyNumberFormat="1" applyFont="1" applyBorder="1" applyAlignment="1">
      <alignment horizontal="center"/>
      <protection/>
    </xf>
    <xf numFmtId="49" fontId="21" fillId="0" borderId="9" xfId="42" applyNumberFormat="1" applyFont="1" applyBorder="1" applyAlignment="1">
      <alignment horizontal="center"/>
      <protection/>
    </xf>
    <xf numFmtId="49" fontId="0" fillId="0" borderId="9" xfId="42" applyNumberFormat="1" applyFont="1" applyBorder="1" applyAlignment="1">
      <alignment horizontal="center"/>
      <protection/>
    </xf>
    <xf numFmtId="49" fontId="2" fillId="0" borderId="82" xfId="42" applyNumberFormat="1" applyFont="1" applyBorder="1" applyAlignment="1">
      <alignment horizontal="center"/>
      <protection/>
    </xf>
    <xf numFmtId="3" fontId="21" fillId="0" borderId="181" xfId="42" applyNumberFormat="1" applyFont="1" applyBorder="1" applyAlignment="1">
      <alignment horizontal="right"/>
      <protection/>
    </xf>
    <xf numFmtId="0" fontId="21" fillId="0" borderId="124" xfId="42" applyFont="1" applyBorder="1" applyAlignment="1">
      <alignment/>
      <protection/>
    </xf>
    <xf numFmtId="0" fontId="2" fillId="0" borderId="2" xfId="29" applyFont="1" applyBorder="1">
      <alignment horizontal="center" vertical="top" wrapText="1"/>
      <protection/>
    </xf>
    <xf numFmtId="0" fontId="2" fillId="0" borderId="22" xfId="29" applyFont="1" applyBorder="1" applyAlignment="1">
      <alignment vertical="top" wrapText="1"/>
      <protection/>
    </xf>
    <xf numFmtId="0" fontId="0" fillId="0" borderId="15" xfId="29" applyFont="1" applyBorder="1" applyAlignment="1">
      <alignment horizontal="left" vertical="top" wrapText="1"/>
      <protection/>
    </xf>
    <xf numFmtId="49" fontId="21" fillId="0" borderId="14" xfId="42" applyNumberFormat="1" applyFont="1" applyFill="1" applyBorder="1" applyAlignment="1">
      <alignment horizontal="center"/>
      <protection/>
    </xf>
    <xf numFmtId="49" fontId="21" fillId="0" borderId="10" xfId="42" applyNumberFormat="1" applyFont="1" applyFill="1" applyBorder="1" applyAlignment="1">
      <alignment horizontal="center"/>
      <protection/>
    </xf>
    <xf numFmtId="49" fontId="1" fillId="0" borderId="106" xfId="42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9" fontId="0" fillId="0" borderId="13" xfId="40" applyFont="1" applyFill="1" applyBorder="1" applyAlignment="1">
      <alignment horizontal="right"/>
    </xf>
    <xf numFmtId="176" fontId="0" fillId="5" borderId="57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76" fontId="0" fillId="0" borderId="66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9" fontId="2" fillId="0" borderId="12" xfId="40" applyFont="1" applyFill="1" applyBorder="1" applyAlignment="1">
      <alignment horizontal="right"/>
    </xf>
    <xf numFmtId="0" fontId="14" fillId="0" borderId="41" xfId="0" applyFont="1" applyBorder="1" applyAlignment="1">
      <alignment vertical="top" wrapText="1"/>
    </xf>
    <xf numFmtId="0" fontId="6" fillId="0" borderId="13" xfId="29" applyFont="1" applyBorder="1" applyAlignment="1">
      <alignment horizontal="center" vertical="center" wrapText="1"/>
      <protection/>
    </xf>
    <xf numFmtId="3" fontId="5" fillId="0" borderId="14" xfId="38" applyNumberFormat="1" applyFont="1" applyBorder="1" applyAlignment="1" quotePrefix="1">
      <alignment horizontal="center"/>
      <protection/>
    </xf>
    <xf numFmtId="0" fontId="0" fillId="0" borderId="67" xfId="0" applyBorder="1" applyAlignment="1">
      <alignment/>
    </xf>
    <xf numFmtId="0" fontId="0" fillId="0" borderId="67" xfId="0" applyFont="1" applyBorder="1" applyAlignment="1">
      <alignment/>
    </xf>
    <xf numFmtId="3" fontId="1" fillId="0" borderId="140" xfId="42" applyNumberFormat="1" applyFont="1" applyBorder="1" applyAlignment="1">
      <alignment horizontal="right"/>
      <protection/>
    </xf>
    <xf numFmtId="224" fontId="0" fillId="5" borderId="13" xfId="0" applyNumberFormat="1" applyFont="1" applyFill="1" applyBorder="1" applyAlignment="1">
      <alignment horizontal="right"/>
    </xf>
    <xf numFmtId="224" fontId="0" fillId="0" borderId="57" xfId="0" applyNumberFormat="1" applyFont="1" applyBorder="1" applyAlignment="1">
      <alignment horizontal="right"/>
    </xf>
    <xf numFmtId="224" fontId="0" fillId="0" borderId="3" xfId="0" applyNumberFormat="1" applyFont="1" applyBorder="1" applyAlignment="1">
      <alignment horizontal="right"/>
    </xf>
    <xf numFmtId="0" fontId="0" fillId="0" borderId="8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8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83" xfId="0" applyFont="1" applyBorder="1" applyAlignment="1">
      <alignment horizontal="center"/>
    </xf>
    <xf numFmtId="0" fontId="13" fillId="0" borderId="38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224" fontId="0" fillId="0" borderId="66" xfId="0" applyNumberFormat="1" applyFont="1" applyBorder="1" applyAlignment="1">
      <alignment horizontal="right"/>
    </xf>
    <xf numFmtId="224" fontId="0" fillId="0" borderId="3" xfId="37" applyNumberFormat="1" applyFont="1" applyBorder="1" applyAlignment="1" applyProtection="1">
      <alignment horizontal="right"/>
      <protection locked="0"/>
    </xf>
    <xf numFmtId="224" fontId="0" fillId="0" borderId="3" xfId="37" applyNumberFormat="1" applyFont="1" applyFill="1" applyBorder="1" applyAlignment="1" applyProtection="1">
      <alignment horizontal="right"/>
      <protection locked="0"/>
    </xf>
    <xf numFmtId="224" fontId="0" fillId="11" borderId="3" xfId="37" applyNumberFormat="1" applyFont="1" applyFill="1" applyBorder="1" applyAlignment="1" applyProtection="1">
      <alignment horizontal="right"/>
      <protection/>
    </xf>
    <xf numFmtId="190" fontId="0" fillId="0" borderId="3" xfId="37" applyNumberFormat="1" applyFont="1" applyBorder="1" applyAlignment="1" applyProtection="1">
      <alignment horizontal="right"/>
      <protection locked="0"/>
    </xf>
    <xf numFmtId="190" fontId="31" fillId="11" borderId="3" xfId="37" applyNumberFormat="1" applyFont="1" applyFill="1" applyBorder="1" applyAlignment="1" applyProtection="1">
      <alignment horizontal="right"/>
      <protection/>
    </xf>
    <xf numFmtId="0" fontId="0" fillId="0" borderId="115" xfId="0" applyFont="1" applyBorder="1" applyAlignment="1">
      <alignment horizontal="center"/>
    </xf>
    <xf numFmtId="0" fontId="0" fillId="0" borderId="73" xfId="0" applyFont="1" applyBorder="1" applyAlignment="1">
      <alignment horizontal="center" wrapText="1"/>
    </xf>
    <xf numFmtId="0" fontId="0" fillId="0" borderId="124" xfId="0" applyFont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36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0" fillId="0" borderId="184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86" xfId="0" applyFont="1" applyBorder="1" applyAlignment="1">
      <alignment horizontal="left"/>
    </xf>
    <xf numFmtId="0" fontId="0" fillId="0" borderId="185" xfId="0" applyFont="1" applyBorder="1" applyAlignment="1">
      <alignment horizontal="left"/>
    </xf>
    <xf numFmtId="0" fontId="0" fillId="0" borderId="186" xfId="0" applyFont="1" applyBorder="1" applyAlignment="1">
      <alignment horizontal="left"/>
    </xf>
    <xf numFmtId="0" fontId="13" fillId="0" borderId="3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73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3" fillId="0" borderId="16" xfId="33" applyFont="1" applyBorder="1" applyAlignment="1">
      <alignment horizontal="left"/>
      <protection/>
    </xf>
    <xf numFmtId="0" fontId="3" fillId="0" borderId="16" xfId="33" applyFont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2" fillId="0" borderId="16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49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4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9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3" fillId="0" borderId="0" xfId="0" applyFont="1" applyAlignment="1">
      <alignment horizontal="left" vertical="top" shrinkToFit="1"/>
    </xf>
    <xf numFmtId="0" fontId="0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center" vertical="top" shrinkToFit="1"/>
    </xf>
    <xf numFmtId="0" fontId="13" fillId="0" borderId="0" xfId="0" applyFont="1" applyAlignment="1">
      <alignment horizontal="left" vertical="top" wrapText="1" shrinkToFit="1"/>
    </xf>
    <xf numFmtId="0" fontId="0" fillId="0" borderId="27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" fillId="0" borderId="16" xfId="0" applyFont="1" applyBorder="1" applyAlignment="1">
      <alignment horizontal="left"/>
    </xf>
    <xf numFmtId="0" fontId="6" fillId="0" borderId="2" xfId="34" applyFont="1" applyBorder="1" applyAlignment="1">
      <alignment wrapText="1"/>
      <protection/>
    </xf>
    <xf numFmtId="0" fontId="6" fillId="0" borderId="5" xfId="34" applyFont="1" applyBorder="1" applyAlignment="1">
      <alignment wrapText="1"/>
      <protection/>
    </xf>
    <xf numFmtId="0" fontId="0" fillId="0" borderId="28" xfId="34" applyFont="1" applyBorder="1" applyAlignment="1">
      <alignment horizontal="left"/>
      <protection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28" fillId="9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13" fillId="0" borderId="38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8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0" fillId="0" borderId="3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23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13" fillId="0" borderId="187" xfId="0" applyFont="1" applyBorder="1" applyAlignment="1">
      <alignment horizontal="center"/>
    </xf>
    <xf numFmtId="0" fontId="13" fillId="0" borderId="144" xfId="0" applyFont="1" applyBorder="1" applyAlignment="1">
      <alignment horizontal="center"/>
    </xf>
    <xf numFmtId="0" fontId="13" fillId="0" borderId="0" xfId="0" applyFont="1" applyBorder="1" applyAlignment="1">
      <alignment horizontal="left" wrapText="1" shrinkToFit="1"/>
    </xf>
    <xf numFmtId="0" fontId="13" fillId="0" borderId="188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188" xfId="0" applyFont="1" applyBorder="1" applyAlignment="1">
      <alignment horizontal="left"/>
    </xf>
    <xf numFmtId="0" fontId="13" fillId="0" borderId="89" xfId="0" applyFont="1" applyBorder="1" applyAlignment="1">
      <alignment horizontal="left"/>
    </xf>
    <xf numFmtId="0" fontId="13" fillId="0" borderId="49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189" xfId="0" applyFont="1" applyBorder="1" applyAlignment="1">
      <alignment horizontal="right"/>
    </xf>
    <xf numFmtId="0" fontId="13" fillId="0" borderId="190" xfId="0" applyFont="1" applyBorder="1" applyAlignment="1">
      <alignment horizontal="right"/>
    </xf>
    <xf numFmtId="0" fontId="13" fillId="0" borderId="191" xfId="0" applyFont="1" applyBorder="1" applyAlignment="1">
      <alignment horizontal="center"/>
    </xf>
    <xf numFmtId="0" fontId="13" fillId="0" borderId="107" xfId="0" applyFont="1" applyBorder="1" applyAlignment="1">
      <alignment horizontal="center"/>
    </xf>
    <xf numFmtId="0" fontId="13" fillId="0" borderId="192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193" xfId="0" applyFont="1" applyBorder="1" applyAlignment="1">
      <alignment horizontal="center"/>
    </xf>
    <xf numFmtId="0" fontId="13" fillId="0" borderId="1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22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141" xfId="0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7" xfId="0" applyFont="1" applyBorder="1" applyAlignment="1">
      <alignment horizontal="right"/>
    </xf>
    <xf numFmtId="0" fontId="13" fillId="0" borderId="42" xfId="0" applyFont="1" applyBorder="1" applyAlignment="1">
      <alignment horizontal="right"/>
    </xf>
    <xf numFmtId="0" fontId="6" fillId="0" borderId="0" xfId="36" applyFont="1" applyBorder="1" applyAlignment="1">
      <alignment wrapText="1"/>
      <protection/>
    </xf>
    <xf numFmtId="0" fontId="2" fillId="0" borderId="0" xfId="36" applyFont="1" applyAlignment="1">
      <alignment horizontal="center"/>
      <protection/>
    </xf>
    <xf numFmtId="0" fontId="0" fillId="0" borderId="0" xfId="36" applyFont="1" applyAlignment="1">
      <alignment horizontal="center"/>
      <protection/>
    </xf>
    <xf numFmtId="0" fontId="15" fillId="0" borderId="0" xfId="36" applyFont="1" applyBorder="1" applyAlignment="1">
      <alignment horizontal="left" wrapText="1"/>
      <protection/>
    </xf>
    <xf numFmtId="0" fontId="5" fillId="0" borderId="49" xfId="19" applyFont="1" applyBorder="1" applyAlignment="1">
      <alignment horizontal="left" vertical="center" wrapText="1"/>
      <protection/>
    </xf>
    <xf numFmtId="0" fontId="5" fillId="0" borderId="8" xfId="0" applyFont="1" applyBorder="1" applyAlignment="1">
      <alignment wrapText="1"/>
    </xf>
    <xf numFmtId="0" fontId="0" fillId="0" borderId="28" xfId="26" applyFont="1" applyBorder="1" applyAlignment="1">
      <alignment horizontal="left" vertical="top"/>
      <protection/>
    </xf>
    <xf numFmtId="0" fontId="0" fillId="0" borderId="86" xfId="26" applyFont="1" applyBorder="1" applyAlignment="1">
      <alignment horizontal="left" vertical="top"/>
      <protection/>
    </xf>
    <xf numFmtId="0" fontId="0" fillId="0" borderId="28" xfId="39" applyFont="1" applyBorder="1" applyAlignment="1">
      <alignment horizontal="left" vertical="center"/>
      <protection/>
    </xf>
    <xf numFmtId="0" fontId="0" fillId="0" borderId="86" xfId="39" applyFont="1" applyBorder="1" applyAlignment="1">
      <alignment horizontal="left" vertical="center"/>
      <protection/>
    </xf>
    <xf numFmtId="0" fontId="5" fillId="0" borderId="18" xfId="32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56" xfId="32" applyFont="1" applyBorder="1" applyAlignment="1">
      <alignment horizontal="center" wrapText="1"/>
      <protection/>
    </xf>
    <xf numFmtId="0" fontId="0" fillId="0" borderId="24" xfId="0" applyFont="1" applyBorder="1" applyAlignment="1">
      <alignment/>
    </xf>
    <xf numFmtId="0" fontId="0" fillId="0" borderId="62" xfId="0" applyFont="1" applyBorder="1" applyAlignment="1">
      <alignment/>
    </xf>
    <xf numFmtId="3" fontId="6" fillId="0" borderId="1" xfId="30" applyNumberFormat="1" applyFont="1" applyBorder="1" applyAlignment="1">
      <alignment horizontal="right"/>
      <protection/>
    </xf>
    <xf numFmtId="3" fontId="6" fillId="0" borderId="8" xfId="30" applyNumberFormat="1" applyFont="1" applyBorder="1" applyAlignment="1">
      <alignment horizontal="right"/>
      <protection/>
    </xf>
    <xf numFmtId="3" fontId="6" fillId="0" borderId="41" xfId="30" applyNumberFormat="1" applyFont="1" applyBorder="1" applyAlignment="1">
      <alignment horizontal="right"/>
      <protection/>
    </xf>
    <xf numFmtId="0" fontId="0" fillId="0" borderId="41" xfId="0" applyFont="1" applyBorder="1" applyAlignment="1">
      <alignment horizontal="left" wrapText="1"/>
    </xf>
    <xf numFmtId="3" fontId="6" fillId="0" borderId="1" xfId="32" applyNumberFormat="1" applyFont="1" applyBorder="1" applyAlignment="1">
      <alignment horizontal="right"/>
      <protection/>
    </xf>
    <xf numFmtId="3" fontId="0" fillId="0" borderId="8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25" xfId="19" applyFont="1" applyBorder="1" applyAlignment="1">
      <alignment horizontal="left" vertical="center" wrapText="1"/>
      <protection/>
    </xf>
    <xf numFmtId="0" fontId="5" fillId="0" borderId="72" xfId="19" applyFont="1" applyBorder="1" applyAlignment="1">
      <alignment horizontal="left" vertical="center" wrapText="1"/>
      <protection/>
    </xf>
    <xf numFmtId="0" fontId="0" fillId="0" borderId="49" xfId="19" applyFont="1" applyBorder="1" applyAlignment="1">
      <alignment horizontal="left" vertical="center" wrapText="1"/>
      <protection/>
    </xf>
    <xf numFmtId="0" fontId="0" fillId="0" borderId="41" xfId="19" applyFont="1" applyBorder="1" applyAlignment="1">
      <alignment horizontal="left" vertical="center" wrapText="1"/>
      <protection/>
    </xf>
    <xf numFmtId="0" fontId="13" fillId="0" borderId="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5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0" borderId="49" xfId="44" applyFont="1" applyBorder="1" applyAlignment="1">
      <alignment horizontal="center" vertical="center" wrapText="1"/>
      <protection/>
    </xf>
    <xf numFmtId="0" fontId="5" fillId="0" borderId="41" xfId="0" applyFont="1" applyBorder="1" applyAlignment="1">
      <alignment horizontal="left" wrapText="1"/>
    </xf>
    <xf numFmtId="0" fontId="5" fillId="0" borderId="60" xfId="44" applyFont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left" wrapText="1"/>
    </xf>
    <xf numFmtId="0" fontId="14" fillId="0" borderId="54" xfId="21" applyFont="1" applyBorder="1" applyAlignment="1">
      <alignment horizontal="center" vertical="top" wrapText="1"/>
      <protection/>
    </xf>
    <xf numFmtId="0" fontId="11" fillId="0" borderId="71" xfId="21" applyFont="1" applyBorder="1" applyAlignment="1">
      <alignment horizontal="center" vertical="top" wrapText="1"/>
      <protection/>
    </xf>
    <xf numFmtId="0" fontId="0" fillId="0" borderId="28" xfId="0" applyFont="1" applyBorder="1" applyAlignment="1">
      <alignment horizontal="left" vertical="top"/>
    </xf>
    <xf numFmtId="0" fontId="0" fillId="0" borderId="86" xfId="0" applyFont="1" applyBorder="1" applyAlignment="1">
      <alignment horizontal="left" vertical="top"/>
    </xf>
    <xf numFmtId="0" fontId="14" fillId="0" borderId="46" xfId="21" applyFont="1" applyBorder="1" applyAlignment="1">
      <alignment horizontal="center" vertical="top" wrapText="1"/>
      <protection/>
    </xf>
    <xf numFmtId="0" fontId="11" fillId="0" borderId="74" xfId="21" applyFont="1" applyBorder="1" applyAlignment="1">
      <alignment horizontal="center" vertical="top" wrapText="1"/>
      <protection/>
    </xf>
    <xf numFmtId="0" fontId="5" fillId="0" borderId="25" xfId="44" applyFont="1" applyBorder="1" applyAlignment="1">
      <alignment horizontal="center" vertical="center" wrapText="1"/>
      <protection/>
    </xf>
    <xf numFmtId="0" fontId="5" fillId="0" borderId="72" xfId="0" applyFont="1" applyBorder="1" applyAlignment="1">
      <alignment horizontal="left" wrapText="1"/>
    </xf>
    <xf numFmtId="3" fontId="2" fillId="0" borderId="29" xfId="22" applyNumberFormat="1" applyFont="1" applyFill="1" applyBorder="1" applyAlignment="1">
      <alignment horizontal="right" vertical="top"/>
      <protection/>
    </xf>
    <xf numFmtId="3" fontId="2" fillId="0" borderId="30" xfId="22" applyNumberFormat="1" applyFont="1" applyFill="1" applyBorder="1" applyAlignment="1">
      <alignment horizontal="right" vertical="top"/>
      <protection/>
    </xf>
    <xf numFmtId="3" fontId="2" fillId="0" borderId="28" xfId="22" applyNumberFormat="1" applyFont="1" applyFill="1" applyBorder="1" applyAlignment="1">
      <alignment horizontal="right" vertical="top"/>
      <protection/>
    </xf>
    <xf numFmtId="3" fontId="2" fillId="0" borderId="44" xfId="22" applyNumberFormat="1" applyFont="1" applyFill="1" applyBorder="1" applyAlignment="1">
      <alignment horizontal="right" vertical="top"/>
      <protection/>
    </xf>
    <xf numFmtId="0" fontId="12" fillId="0" borderId="0" xfId="45" applyFont="1" applyAlignment="1">
      <alignment horizontal="left" vertical="top" wrapText="1"/>
      <protection/>
    </xf>
    <xf numFmtId="0" fontId="12" fillId="0" borderId="0" xfId="45" applyFont="1" applyBorder="1" applyAlignment="1">
      <alignment horizontal="left" vertical="top" wrapText="1"/>
      <protection/>
    </xf>
    <xf numFmtId="3" fontId="0" fillId="0" borderId="27" xfId="22" applyNumberFormat="1" applyFont="1" applyBorder="1" applyAlignment="1">
      <alignment horizontal="left" vertical="center"/>
      <protection/>
    </xf>
    <xf numFmtId="3" fontId="0" fillId="0" borderId="42" xfId="22" applyNumberFormat="1" applyFont="1" applyBorder="1" applyAlignment="1">
      <alignment horizontal="left" vertical="center"/>
      <protection/>
    </xf>
    <xf numFmtId="3" fontId="0" fillId="0" borderId="49" xfId="19" applyNumberFormat="1" applyFont="1" applyBorder="1" applyAlignment="1">
      <alignment horizontal="left" vertical="center"/>
      <protection/>
    </xf>
    <xf numFmtId="3" fontId="0" fillId="0" borderId="41" xfId="19" applyNumberFormat="1" applyFont="1" applyBorder="1" applyAlignment="1">
      <alignment horizontal="left" vertical="center"/>
      <protection/>
    </xf>
    <xf numFmtId="3" fontId="0" fillId="0" borderId="49" xfId="22" applyNumberFormat="1" applyFont="1" applyBorder="1" applyAlignment="1">
      <alignment horizontal="left" vertical="top"/>
      <protection/>
    </xf>
    <xf numFmtId="3" fontId="0" fillId="0" borderId="41" xfId="22" applyNumberFormat="1" applyFont="1" applyBorder="1" applyAlignment="1">
      <alignment horizontal="left" vertical="top"/>
      <protection/>
    </xf>
    <xf numFmtId="3" fontId="14" fillId="0" borderId="49" xfId="22" applyNumberFormat="1" applyFont="1" applyBorder="1" applyAlignment="1">
      <alignment horizontal="left" vertical="center" wrapText="1"/>
      <protection/>
    </xf>
    <xf numFmtId="3" fontId="14" fillId="0" borderId="41" xfId="22" applyNumberFormat="1" applyFont="1" applyBorder="1" applyAlignment="1">
      <alignment horizontal="left" vertical="center" wrapText="1"/>
      <protection/>
    </xf>
    <xf numFmtId="3" fontId="2" fillId="0" borderId="60" xfId="22" applyNumberFormat="1" applyFont="1" applyFill="1" applyBorder="1" applyAlignment="1">
      <alignment horizontal="left" vertical="top"/>
      <protection/>
    </xf>
    <xf numFmtId="3" fontId="2" fillId="0" borderId="35" xfId="22" applyNumberFormat="1" applyFont="1" applyFill="1" applyBorder="1" applyAlignment="1">
      <alignment horizontal="left" vertical="top"/>
      <protection/>
    </xf>
    <xf numFmtId="3" fontId="2" fillId="0" borderId="38" xfId="0" applyNumberFormat="1" applyFont="1" applyBorder="1" applyAlignment="1">
      <alignment horizontal="left"/>
    </xf>
    <xf numFmtId="3" fontId="2" fillId="0" borderId="62" xfId="0" applyNumberFormat="1" applyFont="1" applyBorder="1" applyAlignment="1">
      <alignment horizontal="left"/>
    </xf>
    <xf numFmtId="3" fontId="0" fillId="0" borderId="27" xfId="22" applyNumberFormat="1" applyFont="1" applyBorder="1" applyAlignment="1">
      <alignment horizontal="left" vertical="top"/>
      <protection/>
    </xf>
    <xf numFmtId="3" fontId="0" fillId="0" borderId="42" xfId="22" applyNumberFormat="1" applyFont="1" applyBorder="1" applyAlignment="1">
      <alignment horizontal="left" vertical="top"/>
      <protection/>
    </xf>
    <xf numFmtId="3" fontId="0" fillId="0" borderId="60" xfId="0" applyNumberFormat="1" applyFont="1" applyBorder="1" applyAlignment="1">
      <alignment horizontal="left"/>
    </xf>
    <xf numFmtId="3" fontId="0" fillId="0" borderId="35" xfId="0" applyNumberFormat="1" applyFont="1" applyBorder="1" applyAlignment="1">
      <alignment horizontal="left"/>
    </xf>
    <xf numFmtId="3" fontId="2" fillId="0" borderId="49" xfId="0" applyNumberFormat="1" applyFont="1" applyBorder="1" applyAlignment="1">
      <alignment horizontal="left"/>
    </xf>
    <xf numFmtId="3" fontId="2" fillId="0" borderId="41" xfId="0" applyNumberFormat="1" applyFont="1" applyBorder="1" applyAlignment="1">
      <alignment horizontal="left"/>
    </xf>
    <xf numFmtId="3" fontId="0" fillId="0" borderId="49" xfId="0" applyNumberFormat="1" applyFont="1" applyBorder="1" applyAlignment="1">
      <alignment horizontal="left"/>
    </xf>
    <xf numFmtId="3" fontId="0" fillId="0" borderId="41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 horizontal="left"/>
    </xf>
    <xf numFmtId="3" fontId="0" fillId="0" borderId="51" xfId="0" applyNumberFormat="1" applyFont="1" applyBorder="1" applyAlignment="1">
      <alignment horizontal="left"/>
    </xf>
    <xf numFmtId="3" fontId="0" fillId="0" borderId="27" xfId="0" applyNumberFormat="1" applyFont="1" applyBorder="1" applyAlignment="1">
      <alignment horizontal="left"/>
    </xf>
    <xf numFmtId="3" fontId="0" fillId="0" borderId="42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3" fontId="2" fillId="0" borderId="29" xfId="22" applyNumberFormat="1" applyFont="1" applyFill="1" applyBorder="1" applyAlignment="1">
      <alignment horizontal="left" vertical="top"/>
      <protection/>
    </xf>
    <xf numFmtId="3" fontId="2" fillId="0" borderId="30" xfId="22" applyNumberFormat="1" applyFont="1" applyFill="1" applyBorder="1" applyAlignment="1">
      <alignment horizontal="left" vertical="top"/>
      <protection/>
    </xf>
    <xf numFmtId="3" fontId="2" fillId="0" borderId="32" xfId="22" applyNumberFormat="1" applyFont="1" applyFill="1" applyBorder="1" applyAlignment="1">
      <alignment horizontal="left" vertical="top"/>
      <protection/>
    </xf>
    <xf numFmtId="3" fontId="0" fillId="10" borderId="37" xfId="32" applyNumberFormat="1" applyFont="1" applyFill="1" applyBorder="1" applyAlignment="1">
      <alignment horizontal="right" vertical="center"/>
      <protection/>
    </xf>
    <xf numFmtId="3" fontId="0" fillId="10" borderId="57" xfId="32" applyNumberFormat="1" applyFont="1" applyFill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15" xfId="22" applyFont="1" applyBorder="1" applyAlignment="1">
      <alignment horizontal="left" vertical="center"/>
      <protection/>
    </xf>
    <xf numFmtId="0" fontId="5" fillId="0" borderId="13" xfId="22" applyFont="1" applyBorder="1" applyAlignment="1">
      <alignment horizontal="left" vertical="center"/>
      <protection/>
    </xf>
    <xf numFmtId="0" fontId="3" fillId="0" borderId="22" xfId="29" applyFont="1" applyBorder="1" applyAlignment="1">
      <alignment horizontal="center" vertical="center" wrapText="1"/>
      <protection/>
    </xf>
    <xf numFmtId="0" fontId="3" fillId="0" borderId="15" xfId="29" applyFont="1" applyBorder="1" applyAlignment="1">
      <alignment horizontal="center" vertical="center" wrapText="1"/>
      <protection/>
    </xf>
    <xf numFmtId="0" fontId="3" fillId="0" borderId="46" xfId="29" applyFont="1" applyBorder="1" applyAlignment="1">
      <alignment horizontal="center" vertical="center" wrapText="1"/>
      <protection/>
    </xf>
    <xf numFmtId="0" fontId="3" fillId="0" borderId="55" xfId="29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13" xfId="22" applyFont="1" applyBorder="1" applyAlignment="1">
      <alignment horizontal="left" vertical="center" wrapText="1"/>
      <protection/>
    </xf>
    <xf numFmtId="0" fontId="5" fillId="0" borderId="4" xfId="19" applyFont="1" applyBorder="1" applyAlignment="1">
      <alignment horizontal="left" vertical="center" wrapText="1"/>
      <protection/>
    </xf>
    <xf numFmtId="0" fontId="5" fillId="0" borderId="13" xfId="19" applyFont="1" applyBorder="1" applyAlignment="1">
      <alignment horizontal="left" vertical="center" wrapText="1"/>
      <protection/>
    </xf>
    <xf numFmtId="0" fontId="5" fillId="0" borderId="1" xfId="19" applyFont="1" applyBorder="1" applyAlignment="1">
      <alignment horizontal="left" vertical="top" wrapText="1"/>
      <protection/>
    </xf>
    <xf numFmtId="0" fontId="5" fillId="0" borderId="41" xfId="19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5" fillId="0" borderId="8" xfId="19" applyFont="1" applyBorder="1" applyAlignment="1">
      <alignment horizontal="left" vertical="top" wrapText="1"/>
      <protection/>
    </xf>
    <xf numFmtId="0" fontId="5" fillId="0" borderId="1" xfId="22" applyFont="1" applyBorder="1" applyAlignment="1">
      <alignment horizontal="left" vertical="center"/>
      <protection/>
    </xf>
    <xf numFmtId="0" fontId="5" fillId="0" borderId="41" xfId="22" applyFont="1" applyBorder="1" applyAlignment="1">
      <alignment horizontal="left" vertical="center"/>
      <protection/>
    </xf>
    <xf numFmtId="0" fontId="5" fillId="0" borderId="47" xfId="22" applyFont="1" applyBorder="1" applyAlignment="1">
      <alignment horizontal="left" vertical="top" wrapText="1"/>
      <protection/>
    </xf>
    <xf numFmtId="0" fontId="5" fillId="0" borderId="50" xfId="22" applyFont="1" applyBorder="1" applyAlignment="1">
      <alignment horizontal="left" vertical="top" wrapText="1"/>
      <protection/>
    </xf>
    <xf numFmtId="0" fontId="5" fillId="0" borderId="47" xfId="22" applyFont="1" applyBorder="1" applyAlignment="1">
      <alignment horizontal="left" wrapText="1"/>
      <protection/>
    </xf>
    <xf numFmtId="0" fontId="5" fillId="0" borderId="50" xfId="22" applyFont="1" applyBorder="1" applyAlignment="1">
      <alignment horizontal="left" wrapText="1"/>
      <protection/>
    </xf>
    <xf numFmtId="0" fontId="5" fillId="0" borderId="47" xfId="0" applyFont="1" applyBorder="1" applyAlignment="1">
      <alignment horizontal="left" wrapText="1"/>
    </xf>
    <xf numFmtId="0" fontId="20" fillId="0" borderId="48" xfId="0" applyFont="1" applyBorder="1" applyAlignment="1">
      <alignment horizontal="left" wrapText="1"/>
    </xf>
    <xf numFmtId="0" fontId="20" fillId="0" borderId="50" xfId="0" applyFont="1" applyBorder="1" applyAlignment="1">
      <alignment horizontal="left" wrapText="1"/>
    </xf>
    <xf numFmtId="0" fontId="1" fillId="0" borderId="38" xfId="27" applyFont="1" applyBorder="1" applyAlignment="1">
      <alignment horizontal="left" wrapText="1"/>
      <protection/>
    </xf>
    <xf numFmtId="0" fontId="1" fillId="0" borderId="24" xfId="27" applyFont="1" applyBorder="1" applyAlignment="1">
      <alignment horizontal="left" wrapText="1"/>
      <protection/>
    </xf>
    <xf numFmtId="0" fontId="6" fillId="0" borderId="49" xfId="22" applyFont="1" applyBorder="1" applyAlignment="1">
      <alignment horizontal="left" vertical="top"/>
      <protection/>
    </xf>
    <xf numFmtId="0" fontId="6" fillId="0" borderId="8" xfId="22" applyFont="1" applyBorder="1" applyAlignment="1">
      <alignment horizontal="left" vertical="top"/>
      <protection/>
    </xf>
    <xf numFmtId="0" fontId="3" fillId="0" borderId="54" xfId="29" applyFont="1" applyBorder="1" applyAlignment="1">
      <alignment horizontal="center" vertical="center" wrapText="1"/>
      <protection/>
    </xf>
    <xf numFmtId="0" fontId="3" fillId="0" borderId="48" xfId="29" applyFont="1" applyBorder="1" applyAlignment="1">
      <alignment horizontal="center" vertical="center" wrapText="1"/>
      <protection/>
    </xf>
    <xf numFmtId="0" fontId="5" fillId="0" borderId="53" xfId="19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horizontal="left" vertical="top" wrapText="1"/>
    </xf>
    <xf numFmtId="0" fontId="6" fillId="0" borderId="60" xfId="22" applyFont="1" applyBorder="1" applyAlignment="1">
      <alignment horizontal="left" vertical="center"/>
      <protection/>
    </xf>
    <xf numFmtId="0" fontId="6" fillId="0" borderId="34" xfId="22" applyFont="1" applyBorder="1" applyAlignment="1">
      <alignment horizontal="left" vertical="center"/>
      <protection/>
    </xf>
    <xf numFmtId="0" fontId="6" fillId="0" borderId="35" xfId="22" applyFont="1" applyBorder="1" applyAlignment="1">
      <alignment horizontal="left" vertical="center"/>
      <protection/>
    </xf>
    <xf numFmtId="0" fontId="3" fillId="0" borderId="46" xfId="29" applyFont="1" applyBorder="1" applyAlignment="1">
      <alignment horizontal="center" vertical="top" wrapText="1"/>
      <protection/>
    </xf>
    <xf numFmtId="0" fontId="3" fillId="0" borderId="57" xfId="29" applyFont="1" applyBorder="1" applyAlignment="1">
      <alignment horizontal="center" vertical="top" wrapText="1"/>
      <protection/>
    </xf>
    <xf numFmtId="0" fontId="3" fillId="0" borderId="61" xfId="29" applyFont="1" applyBorder="1" applyAlignment="1">
      <alignment horizontal="center" vertical="top" wrapText="1"/>
      <protection/>
    </xf>
    <xf numFmtId="0" fontId="3" fillId="0" borderId="113" xfId="29" applyFont="1" applyBorder="1" applyAlignment="1">
      <alignment horizontal="center" vertical="top" wrapText="1"/>
      <protection/>
    </xf>
    <xf numFmtId="0" fontId="0" fillId="0" borderId="8" xfId="0" applyFont="1" applyBorder="1" applyAlignment="1">
      <alignment vertical="top" wrapText="1"/>
    </xf>
    <xf numFmtId="0" fontId="0" fillId="0" borderId="41" xfId="0" applyFont="1" applyBorder="1" applyAlignment="1">
      <alignment horizontal="left" vertical="top" wrapText="1"/>
    </xf>
    <xf numFmtId="0" fontId="1" fillId="0" borderId="47" xfId="39" applyFont="1" applyBorder="1" applyAlignment="1">
      <alignment horizontal="center" vertical="center"/>
      <protection/>
    </xf>
    <xf numFmtId="0" fontId="1" fillId="0" borderId="50" xfId="39" applyFont="1" applyBorder="1" applyAlignment="1">
      <alignment horizontal="center" vertical="center"/>
      <protection/>
    </xf>
    <xf numFmtId="3" fontId="1" fillId="0" borderId="4" xfId="39" applyNumberFormat="1" applyFont="1" applyBorder="1" applyAlignment="1">
      <alignment horizontal="right" vertical="center"/>
      <protection/>
    </xf>
    <xf numFmtId="3" fontId="1" fillId="0" borderId="13" xfId="39" applyNumberFormat="1" applyFont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0" fontId="5" fillId="0" borderId="47" xfId="19" applyFont="1" applyBorder="1" applyAlignment="1">
      <alignment horizontal="left" vertical="center" wrapText="1"/>
      <protection/>
    </xf>
    <xf numFmtId="0" fontId="5" fillId="0" borderId="48" xfId="19" applyFont="1" applyBorder="1" applyAlignment="1">
      <alignment horizontal="left" vertical="center" wrapText="1"/>
      <protection/>
    </xf>
    <xf numFmtId="0" fontId="5" fillId="0" borderId="50" xfId="19" applyFont="1" applyBorder="1" applyAlignment="1">
      <alignment horizontal="left" vertical="center" wrapText="1"/>
      <protection/>
    </xf>
    <xf numFmtId="0" fontId="5" fillId="0" borderId="2" xfId="19" applyFont="1" applyBorder="1" applyAlignment="1">
      <alignment horizontal="center" wrapText="1"/>
      <protection/>
    </xf>
    <xf numFmtId="0" fontId="5" fillId="0" borderId="51" xfId="19" applyFont="1" applyBorder="1" applyAlignment="1">
      <alignment horizontal="center" wrapText="1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42" xfId="19" applyFont="1" applyBorder="1" applyAlignment="1">
      <alignment horizontal="center" wrapText="1"/>
      <protection/>
    </xf>
    <xf numFmtId="0" fontId="5" fillId="0" borderId="1" xfId="19" applyFont="1" applyBorder="1" applyAlignment="1">
      <alignment horizontal="center" wrapText="1"/>
      <protection/>
    </xf>
    <xf numFmtId="0" fontId="5" fillId="0" borderId="41" xfId="19" applyFont="1" applyBorder="1" applyAlignment="1">
      <alignment horizontal="center" wrapText="1"/>
      <protection/>
    </xf>
    <xf numFmtId="0" fontId="5" fillId="0" borderId="69" xfId="19" applyFont="1" applyBorder="1" applyAlignment="1">
      <alignment horizontal="center" vertical="top" wrapText="1"/>
      <protection/>
    </xf>
    <xf numFmtId="0" fontId="5" fillId="0" borderId="10" xfId="19" applyFont="1" applyBorder="1" applyAlignment="1">
      <alignment horizontal="center" vertical="top" wrapText="1"/>
      <protection/>
    </xf>
    <xf numFmtId="3" fontId="21" fillId="0" borderId="4" xfId="39" applyNumberFormat="1" applyFont="1" applyBorder="1" applyAlignment="1">
      <alignment horizontal="right" vertical="center"/>
      <protection/>
    </xf>
    <xf numFmtId="3" fontId="21" fillId="0" borderId="13" xfId="39" applyNumberFormat="1" applyFont="1" applyBorder="1" applyAlignment="1">
      <alignment horizontal="right" vertical="center"/>
      <protection/>
    </xf>
    <xf numFmtId="3" fontId="1" fillId="0" borderId="2" xfId="39" applyNumberFormat="1" applyFont="1" applyFill="1" applyBorder="1" applyAlignment="1">
      <alignment horizontal="right" vertical="center"/>
      <protection/>
    </xf>
    <xf numFmtId="3" fontId="1" fillId="0" borderId="5" xfId="39" applyNumberFormat="1" applyFont="1" applyFill="1" applyBorder="1" applyAlignment="1">
      <alignment horizontal="right" vertical="center"/>
      <protection/>
    </xf>
    <xf numFmtId="0" fontId="0" fillId="0" borderId="41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40" xfId="19" applyFont="1" applyBorder="1" applyAlignment="1">
      <alignment horizontal="left" vertical="center" wrapText="1"/>
      <protection/>
    </xf>
    <xf numFmtId="0" fontId="5" fillId="0" borderId="51" xfId="19" applyFont="1" applyBorder="1" applyAlignment="1">
      <alignment horizontal="left" vertical="center" wrapText="1"/>
      <protection/>
    </xf>
    <xf numFmtId="0" fontId="5" fillId="0" borderId="41" xfId="19" applyFont="1" applyBorder="1" applyAlignment="1">
      <alignment horizontal="left" vertical="center" wrapText="1"/>
      <protection/>
    </xf>
    <xf numFmtId="0" fontId="5" fillId="0" borderId="49" xfId="19" applyFont="1" applyBorder="1" applyAlignment="1">
      <alignment horizontal="left" vertical="top" wrapText="1"/>
      <protection/>
    </xf>
    <xf numFmtId="49" fontId="3" fillId="0" borderId="16" xfId="0" applyNumberFormat="1" applyFont="1" applyBorder="1" applyAlignment="1">
      <alignment horizontal="right"/>
    </xf>
    <xf numFmtId="0" fontId="3" fillId="0" borderId="56" xfId="29" applyFont="1" applyBorder="1" applyAlignment="1">
      <alignment horizontal="center" vertical="center" wrapText="1"/>
      <protection/>
    </xf>
    <xf numFmtId="0" fontId="3" fillId="0" borderId="18" xfId="29" applyFont="1" applyBorder="1" applyAlignment="1">
      <alignment horizontal="center" vertical="center" wrapText="1"/>
      <protection/>
    </xf>
    <xf numFmtId="0" fontId="5" fillId="0" borderId="49" xfId="22" applyFont="1" applyBorder="1" applyAlignment="1">
      <alignment horizontal="left" vertical="center" wrapText="1"/>
      <protection/>
    </xf>
    <xf numFmtId="0" fontId="5" fillId="0" borderId="8" xfId="22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top" wrapText="1"/>
    </xf>
    <xf numFmtId="0" fontId="5" fillId="0" borderId="60" xfId="19" applyFont="1" applyBorder="1" applyAlignment="1">
      <alignment horizontal="left" vertical="top" wrapText="1"/>
      <protection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5" fillId="0" borderId="49" xfId="19" applyFont="1" applyBorder="1" applyAlignment="1">
      <alignment horizontal="left" vertical="top"/>
      <protection/>
    </xf>
    <xf numFmtId="0" fontId="5" fillId="0" borderId="8" xfId="19" applyFont="1" applyBorder="1" applyAlignment="1">
      <alignment horizontal="left" vertical="top"/>
      <protection/>
    </xf>
    <xf numFmtId="0" fontId="5" fillId="0" borderId="41" xfId="19" applyFont="1" applyBorder="1" applyAlignment="1">
      <alignment horizontal="left" vertical="top"/>
      <protection/>
    </xf>
    <xf numFmtId="0" fontId="0" fillId="0" borderId="41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60" xfId="22" applyFont="1" applyBorder="1" applyAlignment="1">
      <alignment horizontal="left"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2" fillId="0" borderId="28" xfId="26" applyFont="1" applyBorder="1" applyAlignment="1">
      <alignment horizontal="left" vertical="top"/>
      <protection/>
    </xf>
    <xf numFmtId="0" fontId="2" fillId="0" borderId="86" xfId="26" applyFont="1" applyBorder="1" applyAlignment="1">
      <alignment horizontal="left" vertical="top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3" fontId="0" fillId="0" borderId="2" xfId="38" applyNumberFormat="1" applyFont="1" applyBorder="1" applyAlignment="1" quotePrefix="1">
      <alignment horizontal="center"/>
      <protection/>
    </xf>
    <xf numFmtId="3" fontId="0" fillId="0" borderId="69" xfId="38" applyNumberFormat="1" applyFont="1" applyBorder="1" applyAlignment="1" quotePrefix="1">
      <alignment horizontal="center"/>
      <protection/>
    </xf>
    <xf numFmtId="3" fontId="0" fillId="0" borderId="18" xfId="38" applyNumberFormat="1" applyFont="1" applyBorder="1" applyAlignment="1">
      <alignment horizontal="center"/>
      <protection/>
    </xf>
    <xf numFmtId="3" fontId="0" fillId="0" borderId="14" xfId="38" applyNumberFormat="1" applyFont="1" applyBorder="1" applyAlignment="1" quotePrefix="1">
      <alignment horizontal="center"/>
      <protection/>
    </xf>
    <xf numFmtId="3" fontId="21" fillId="0" borderId="97" xfId="38" applyNumberFormat="1" applyFont="1" applyBorder="1" applyAlignment="1">
      <alignment horizontal="left"/>
      <protection/>
    </xf>
    <xf numFmtId="3" fontId="21" fillId="0" borderId="194" xfId="38" applyNumberFormat="1" applyFont="1" applyBorder="1" applyAlignment="1">
      <alignment horizontal="left"/>
      <protection/>
    </xf>
    <xf numFmtId="3" fontId="0" fillId="0" borderId="18" xfId="38" applyNumberFormat="1" applyFont="1" applyBorder="1" applyAlignment="1" quotePrefix="1">
      <alignment horizontal="center"/>
      <protection/>
    </xf>
    <xf numFmtId="3" fontId="21" fillId="0" borderId="15" xfId="42" applyNumberFormat="1" applyFont="1" applyBorder="1" applyAlignment="1" quotePrefix="1">
      <alignment horizontal="center" wrapText="1"/>
      <protection/>
    </xf>
    <xf numFmtId="3" fontId="21" fillId="0" borderId="2" xfId="42" applyNumberFormat="1" applyFont="1" applyBorder="1" applyAlignment="1">
      <alignment/>
      <protection/>
    </xf>
    <xf numFmtId="3" fontId="21" fillId="0" borderId="69" xfId="42" applyNumberFormat="1" applyFont="1" applyBorder="1" applyAlignment="1">
      <alignment/>
      <protection/>
    </xf>
    <xf numFmtId="3" fontId="21" fillId="0" borderId="18" xfId="42" applyNumberFormat="1" applyFont="1" applyBorder="1" applyAlignment="1" quotePrefix="1">
      <alignment horizontal="center"/>
      <protection/>
    </xf>
    <xf numFmtId="3" fontId="21" fillId="0" borderId="14" xfId="42" applyNumberFormat="1" applyFont="1" applyBorder="1" applyAlignment="1" quotePrefix="1">
      <alignment horizontal="center"/>
      <protection/>
    </xf>
    <xf numFmtId="3" fontId="21" fillId="0" borderId="0" xfId="42" applyNumberFormat="1" applyFont="1" applyBorder="1" applyAlignment="1" quotePrefix="1">
      <alignment horizontal="center"/>
      <protection/>
    </xf>
    <xf numFmtId="3" fontId="21" fillId="0" borderId="195" xfId="42" applyNumberFormat="1" applyFont="1" applyBorder="1" applyAlignment="1">
      <alignment horizontal="right"/>
      <protection/>
    </xf>
    <xf numFmtId="3" fontId="21" fillId="0" borderId="154" xfId="42" applyNumberFormat="1" applyFont="1" applyBorder="1" applyAlignment="1">
      <alignment horizontal="right"/>
      <protection/>
    </xf>
    <xf numFmtId="3" fontId="21" fillId="0" borderId="196" xfId="42" applyNumberFormat="1" applyFont="1" applyBorder="1" applyAlignment="1">
      <alignment horizontal="right"/>
      <protection/>
    </xf>
    <xf numFmtId="3" fontId="21" fillId="0" borderId="197" xfId="42" applyNumberFormat="1" applyFont="1" applyBorder="1" applyAlignment="1">
      <alignment horizontal="right"/>
      <protection/>
    </xf>
    <xf numFmtId="0" fontId="21" fillId="0" borderId="122" xfId="42" applyFont="1" applyBorder="1" applyAlignment="1">
      <alignment horizontal="center"/>
      <protection/>
    </xf>
    <xf numFmtId="0" fontId="21" fillId="0" borderId="116" xfId="42" applyFont="1" applyBorder="1" applyAlignment="1">
      <alignment horizontal="center"/>
      <protection/>
    </xf>
    <xf numFmtId="0" fontId="21" fillId="0" borderId="117" xfId="42" applyFont="1" applyBorder="1" applyAlignment="1">
      <alignment horizontal="center"/>
      <protection/>
    </xf>
    <xf numFmtId="3" fontId="1" fillId="0" borderId="176" xfId="42" applyNumberFormat="1" applyFont="1" applyBorder="1" applyAlignment="1">
      <alignment horizontal="right"/>
      <protection/>
    </xf>
    <xf numFmtId="3" fontId="1" fillId="0" borderId="101" xfId="42" applyNumberFormat="1" applyFont="1" applyBorder="1" applyAlignment="1">
      <alignment horizontal="right"/>
      <protection/>
    </xf>
    <xf numFmtId="3" fontId="21" fillId="0" borderId="198" xfId="42" applyNumberFormat="1" applyFont="1" applyBorder="1" applyAlignment="1">
      <alignment horizontal="right"/>
      <protection/>
    </xf>
    <xf numFmtId="3" fontId="21" fillId="0" borderId="199" xfId="42" applyNumberFormat="1" applyFont="1" applyBorder="1" applyAlignment="1">
      <alignment horizontal="right"/>
      <protection/>
    </xf>
    <xf numFmtId="0" fontId="5" fillId="0" borderId="31" xfId="21" applyFont="1" applyBorder="1" applyAlignment="1">
      <alignment horizontal="center" vertical="top" wrapText="1"/>
      <protection/>
    </xf>
    <xf numFmtId="0" fontId="5" fillId="0" borderId="30" xfId="21" applyFont="1" applyBorder="1" applyAlignment="1">
      <alignment horizontal="center" vertical="top" wrapText="1"/>
      <protection/>
    </xf>
    <xf numFmtId="0" fontId="5" fillId="0" borderId="75" xfId="21" applyFont="1" applyBorder="1" applyAlignment="1">
      <alignment horizontal="center" vertical="top" wrapText="1"/>
      <protection/>
    </xf>
    <xf numFmtId="0" fontId="5" fillId="0" borderId="46" xfId="21" applyFont="1" applyBorder="1" applyAlignment="1">
      <alignment horizontal="center" vertical="top" wrapText="1"/>
      <protection/>
    </xf>
    <xf numFmtId="0" fontId="0" fillId="0" borderId="55" xfId="0" applyBorder="1" applyAlignment="1">
      <alignment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41" xfId="0" applyFont="1" applyBorder="1" applyAlignment="1">
      <alignment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" xfId="19" applyFont="1" applyBorder="1" applyAlignment="1">
      <alignment horizontal="left" vertical="center" wrapText="1"/>
      <protection/>
    </xf>
    <xf numFmtId="0" fontId="13" fillId="0" borderId="13" xfId="19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wrapText="1"/>
    </xf>
    <xf numFmtId="0" fontId="0" fillId="0" borderId="70" xfId="0" applyBorder="1" applyAlignment="1">
      <alignment horizontal="left" vertical="center" wrapText="1"/>
    </xf>
    <xf numFmtId="0" fontId="13" fillId="0" borderId="48" xfId="19" applyFont="1" applyBorder="1" applyAlignment="1">
      <alignment horizontal="left" vertical="center" wrapText="1"/>
      <protection/>
    </xf>
    <xf numFmtId="0" fontId="13" fillId="0" borderId="22" xfId="19" applyFont="1" applyBorder="1" applyAlignment="1">
      <alignment horizontal="left" vertical="center" wrapText="1"/>
      <protection/>
    </xf>
    <xf numFmtId="0" fontId="13" fillId="0" borderId="47" xfId="19" applyFont="1" applyBorder="1" applyAlignment="1">
      <alignment horizontal="left" wrapText="1"/>
      <protection/>
    </xf>
    <xf numFmtId="0" fontId="0" fillId="0" borderId="71" xfId="0" applyBorder="1" applyAlignment="1">
      <alignment horizontal="left" wrapText="1"/>
    </xf>
    <xf numFmtId="0" fontId="13" fillId="0" borderId="54" xfId="19" applyFont="1" applyBorder="1" applyAlignment="1">
      <alignment horizontal="left" vertical="center" wrapText="1"/>
      <protection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3" fillId="0" borderId="47" xfId="19" applyFont="1" applyBorder="1" applyAlignment="1">
      <alignment horizontal="left" vertical="center" wrapText="1"/>
      <protection/>
    </xf>
    <xf numFmtId="0" fontId="0" fillId="0" borderId="4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1" fillId="0" borderId="28" xfId="39" applyFont="1" applyBorder="1" applyAlignment="1">
      <alignment horizontal="left" vertical="top"/>
      <protection/>
    </xf>
    <xf numFmtId="0" fontId="1" fillId="0" borderId="86" xfId="39" applyFont="1" applyBorder="1" applyAlignment="1">
      <alignment horizontal="left" vertical="top"/>
      <protection/>
    </xf>
    <xf numFmtId="0" fontId="13" fillId="0" borderId="53" xfId="19" applyFont="1" applyBorder="1" applyAlignment="1">
      <alignment horizontal="left" vertical="center" wrapText="1"/>
      <protection/>
    </xf>
    <xf numFmtId="0" fontId="13" fillId="0" borderId="26" xfId="19" applyFont="1" applyBorder="1" applyAlignment="1">
      <alignment horizontal="left" vertical="center" wrapText="1"/>
      <protection/>
    </xf>
    <xf numFmtId="0" fontId="13" fillId="0" borderId="63" xfId="0" applyFont="1" applyBorder="1" applyAlignment="1">
      <alignment vertical="center" wrapText="1"/>
    </xf>
    <xf numFmtId="0" fontId="13" fillId="0" borderId="63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21" fillId="0" borderId="28" xfId="39" applyFont="1" applyBorder="1" applyAlignment="1">
      <alignment horizontal="left" vertical="top"/>
      <protection/>
    </xf>
    <xf numFmtId="0" fontId="21" fillId="0" borderId="86" xfId="39" applyFont="1" applyBorder="1" applyAlignment="1">
      <alignment horizontal="left" vertical="top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41" xfId="0" applyFont="1" applyBorder="1" applyAlignment="1">
      <alignment horizontal="left" vertical="center" wrapText="1"/>
    </xf>
    <xf numFmtId="0" fontId="0" fillId="0" borderId="1" xfId="20" applyFont="1" applyBorder="1" applyAlignment="1">
      <alignment horizontal="left" vertical="center" wrapText="1"/>
      <protection/>
    </xf>
    <xf numFmtId="0" fontId="0" fillId="0" borderId="47" xfId="19" applyFont="1" applyBorder="1" applyAlignment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5" fillId="0" borderId="22" xfId="21" applyFont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2" fillId="0" borderId="22" xfId="29" applyFont="1" applyBorder="1" applyAlignment="1">
      <alignment horizontal="center" vertical="top" wrapText="1"/>
      <protection/>
    </xf>
    <xf numFmtId="0" fontId="2" fillId="0" borderId="15" xfId="29" applyFont="1" applyBorder="1" applyAlignment="1">
      <alignment horizontal="center" vertical="top" wrapText="1"/>
      <protection/>
    </xf>
    <xf numFmtId="0" fontId="2" fillId="0" borderId="5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12" fillId="0" borderId="1" xfId="37" applyFont="1" applyBorder="1" applyAlignment="1" applyProtection="1">
      <alignment horizontal="center" vertical="center" wrapText="1"/>
      <protection/>
    </xf>
    <xf numFmtId="0" fontId="0" fillId="0" borderId="8" xfId="37" applyFont="1" applyBorder="1" applyAlignment="1">
      <alignment vertical="center" wrapText="1"/>
      <protection/>
    </xf>
    <xf numFmtId="0" fontId="0" fillId="0" borderId="17" xfId="37" applyFont="1" applyBorder="1" applyAlignment="1">
      <alignment vertical="center" wrapText="1"/>
      <protection/>
    </xf>
    <xf numFmtId="0" fontId="12" fillId="0" borderId="122" xfId="37" applyFont="1" applyBorder="1" applyAlignment="1" applyProtection="1">
      <alignment horizontal="center" vertical="center" wrapText="1"/>
      <protection/>
    </xf>
    <xf numFmtId="0" fontId="12" fillId="0" borderId="116" xfId="37" applyFont="1" applyBorder="1" applyAlignment="1" applyProtection="1">
      <alignment horizontal="center" vertical="center" wrapText="1"/>
      <protection/>
    </xf>
    <xf numFmtId="0" fontId="12" fillId="0" borderId="117" xfId="37" applyFont="1" applyBorder="1" applyAlignment="1" applyProtection="1">
      <alignment horizontal="center" vertical="center" wrapText="1"/>
      <protection/>
    </xf>
    <xf numFmtId="0" fontId="18" fillId="0" borderId="200" xfId="0" applyFont="1" applyBorder="1" applyAlignment="1">
      <alignment horizontal="center" vertical="center" wrapText="1"/>
    </xf>
    <xf numFmtId="0" fontId="18" fillId="0" borderId="166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center" vertical="center" wrapText="1"/>
    </xf>
    <xf numFmtId="0" fontId="26" fillId="8" borderId="4" xfId="41" applyFont="1" applyFill="1" applyBorder="1" applyAlignment="1">
      <alignment horizontal="center" vertical="center"/>
      <protection/>
    </xf>
    <xf numFmtId="0" fontId="26" fillId="8" borderId="13" xfId="41" applyFont="1" applyFill="1" applyBorder="1" applyAlignment="1">
      <alignment horizontal="center" vertical="center"/>
      <protection/>
    </xf>
    <xf numFmtId="0" fontId="26" fillId="0" borderId="0" xfId="41" applyFont="1" applyAlignment="1">
      <alignment horizontal="center"/>
      <protection/>
    </xf>
    <xf numFmtId="0" fontId="26" fillId="8" borderId="1" xfId="41" applyFont="1" applyFill="1" applyBorder="1" applyAlignment="1">
      <alignment horizontal="center" vertical="center"/>
      <protection/>
    </xf>
    <xf numFmtId="0" fontId="26" fillId="8" borderId="8" xfId="41" applyFont="1" applyFill="1" applyBorder="1" applyAlignment="1">
      <alignment horizontal="center" vertical="center"/>
      <protection/>
    </xf>
    <xf numFmtId="0" fontId="26" fillId="8" borderId="84" xfId="41" applyFont="1" applyFill="1" applyBorder="1" applyAlignment="1">
      <alignment horizontal="center" vertical="center"/>
      <protection/>
    </xf>
    <xf numFmtId="0" fontId="26" fillId="8" borderId="115" xfId="41" applyFont="1" applyFill="1" applyBorder="1" applyAlignment="1">
      <alignment horizontal="center" vertical="center"/>
      <protection/>
    </xf>
    <xf numFmtId="0" fontId="26" fillId="8" borderId="68" xfId="41" applyFont="1" applyFill="1" applyBorder="1" applyAlignment="1">
      <alignment horizontal="center" vertical="center"/>
      <protection/>
    </xf>
    <xf numFmtId="0" fontId="26" fillId="8" borderId="106" xfId="41" applyFont="1" applyFill="1" applyBorder="1" applyAlignment="1">
      <alignment horizontal="center" vertical="center"/>
      <protection/>
    </xf>
    <xf numFmtId="0" fontId="26" fillId="8" borderId="169" xfId="41" applyFont="1" applyFill="1" applyBorder="1" applyAlignment="1">
      <alignment horizontal="center" vertical="center" wrapText="1"/>
      <protection/>
    </xf>
    <xf numFmtId="0" fontId="26" fillId="8" borderId="170" xfId="41" applyFont="1" applyFill="1" applyBorder="1" applyAlignment="1">
      <alignment horizontal="center" vertical="center" wrapText="1"/>
      <protection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ormal_BMA Intermediaries Return 20 July 2005" xfId="35"/>
    <cellStyle name="Normal_BMA Intermediaries Return 29 August 2005 " xfId="36"/>
    <cellStyle name="Normal_ISR-Form May 2006" xfId="37"/>
    <cellStyle name="Normal_PC1Annual2004_e" xfId="38"/>
    <cellStyle name="Numbering" xfId="39"/>
    <cellStyle name="Percent" xfId="40"/>
    <cellStyle name="Standard_CPISInsurance&amp;SocialUnsurance" xfId="41"/>
    <cellStyle name="Standard_PC1Annual2005_e" xfId="42"/>
    <cellStyle name="Tiny" xfId="43"/>
    <cellStyle name="TinyCAS" xfId="44"/>
    <cellStyle name="Title" xfId="45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Central Bank of Bahrain
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
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95250" cy="238125"/>
    <xdr:sp>
      <xdr:nvSpPr>
        <xdr:cNvPr id="1" name="TextBox 2"/>
        <xdr:cNvSpPr txBox="1">
          <a:spLocks noChangeArrowheads="1"/>
        </xdr:cNvSpPr>
      </xdr:nvSpPr>
      <xdr:spPr>
        <a:xfrm>
          <a:off x="41910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38100</xdr:rowOff>
    </xdr:from>
    <xdr:to>
      <xdr:col>9</xdr:col>
      <xdr:colOff>600075</xdr:colOff>
      <xdr:row>2</xdr:row>
      <xdr:rowOff>114300</xdr:rowOff>
    </xdr:to>
    <xdr:grpSp>
      <xdr:nvGrpSpPr>
        <xdr:cNvPr id="2" name="Group 9"/>
        <xdr:cNvGrpSpPr>
          <a:grpSpLocks/>
        </xdr:cNvGrpSpPr>
      </xdr:nvGrpSpPr>
      <xdr:grpSpPr>
        <a:xfrm>
          <a:off x="19050" y="38100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3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65627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228600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3340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4483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8959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9533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496175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1133475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38100"/>
          <a:ext cx="5438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1476375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91775" y="38100"/>
          <a:ext cx="5334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57340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28575</xdr:rowOff>
    </xdr:from>
    <xdr:to>
      <xdr:col>8</xdr:col>
      <xdr:colOff>0</xdr:colOff>
      <xdr:row>45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0" y="9410700"/>
          <a:ext cx="575310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0</xdr:colOff>
      <xdr:row>84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0" y="18411825"/>
          <a:ext cx="5753100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2095500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8100"/>
          <a:ext cx="4229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15</xdr:col>
      <xdr:colOff>590550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76200"/>
          <a:ext cx="13382625" cy="49530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15</xdr:col>
      <xdr:colOff>647700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0" y="66675"/>
          <a:ext cx="12639675" cy="476250"/>
          <a:chOff x="2" y="4"/>
          <a:chExt cx="11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3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32" y="4"/>
            <a:ext cx="56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72175" y="38100"/>
          <a:ext cx="5400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828675</xdr:colOff>
      <xdr:row>3</xdr:row>
      <xdr:rowOff>28575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53150" y="38100"/>
          <a:ext cx="53054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695325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43625" y="38100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676275</xdr:colOff>
      <xdr:row>43</xdr:row>
      <xdr:rowOff>28575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24575" y="9039225"/>
          <a:ext cx="461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1019175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6276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1533525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41814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476250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0</xdr:row>
      <xdr:rowOff>38100</xdr:rowOff>
    </xdr:from>
    <xdr:to>
      <xdr:col>7</xdr:col>
      <xdr:colOff>295275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181475" y="38100"/>
          <a:ext cx="3810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60</xdr:row>
      <xdr:rowOff>9525</xdr:rowOff>
    </xdr:from>
    <xdr:to>
      <xdr:col>4</xdr:col>
      <xdr:colOff>676275</xdr:colOff>
      <xdr:row>63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9050" y="1016317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28575"/>
          <a:ext cx="7134225" cy="45720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923925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6962775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133350</xdr:colOff>
      <xdr:row>3</xdr:row>
      <xdr:rowOff>19050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9050"/>
          <a:ext cx="3286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0</xdr:col>
      <xdr:colOff>447675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19050</xdr:rowOff>
    </xdr:from>
    <xdr:to>
      <xdr:col>5</xdr:col>
      <xdr:colOff>1009650</xdr:colOff>
      <xdr:row>3</xdr:row>
      <xdr:rowOff>19050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276600" y="19050"/>
          <a:ext cx="2886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Volume 3
                                                    Insurance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514350</xdr:colOff>
      <xdr:row>3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38100"/>
          <a:ext cx="4772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81550" y="38100"/>
          <a:ext cx="4248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9525</xdr:colOff>
      <xdr:row>3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19050" y="38100"/>
          <a:ext cx="7315200" cy="476250"/>
          <a:chOff x="2" y="4"/>
          <a:chExt cx="612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5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304800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696200" cy="476250"/>
          <a:chOff x="2" y="4"/>
          <a:chExt cx="81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1" y="4"/>
            <a:ext cx="3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18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92202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8100"/>
          <a:ext cx="8382000" cy="419100"/>
          <a:chOff x="2" y="4"/>
          <a:chExt cx="838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44" y="4"/>
            <a:ext cx="396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05441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1009650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1723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457200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85725" y="9525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12</xdr:col>
      <xdr:colOff>876300</xdr:colOff>
      <xdr:row>3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9525" y="47625"/>
          <a:ext cx="1119187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1143000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610350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639300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906000" cy="476250"/>
          <a:chOff x="2" y="4"/>
          <a:chExt cx="1324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7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701" y="4"/>
            <a:ext cx="6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924925" cy="476250"/>
          <a:chOff x="2" y="4"/>
          <a:chExt cx="115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1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11" y="4"/>
            <a:ext cx="54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153275" cy="476250"/>
          <a:chOff x="2" y="4"/>
          <a:chExt cx="75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9" y="4"/>
            <a:ext cx="35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1028700</xdr:colOff>
      <xdr:row>3</xdr:row>
      <xdr:rowOff>28575</xdr:rowOff>
    </xdr:to>
    <xdr:grpSp>
      <xdr:nvGrpSpPr>
        <xdr:cNvPr id="1" name="Group 14"/>
        <xdr:cNvGrpSpPr>
          <a:grpSpLocks/>
        </xdr:cNvGrpSpPr>
      </xdr:nvGrpSpPr>
      <xdr:grpSpPr>
        <a:xfrm>
          <a:off x="19050" y="38100"/>
          <a:ext cx="7962900" cy="476250"/>
          <a:chOff x="2" y="4"/>
          <a:chExt cx="660" cy="50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2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51" y="4"/>
            <a:ext cx="31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2324100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4724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104775</xdr:rowOff>
    </xdr:from>
    <xdr:to>
      <xdr:col>0</xdr:col>
      <xdr:colOff>609600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2305050</xdr:colOff>
      <xdr:row>0</xdr:row>
      <xdr:rowOff>38100</xdr:rowOff>
    </xdr:from>
    <xdr:to>
      <xdr:col>6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24400" y="38100"/>
          <a:ext cx="4257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790575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2325350" cy="476250"/>
          <a:chOff x="2" y="4"/>
          <a:chExt cx="127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7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74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1819275</xdr:colOff>
      <xdr:row>3</xdr:row>
      <xdr:rowOff>28575</xdr:rowOff>
    </xdr:to>
    <xdr:grpSp>
      <xdr:nvGrpSpPr>
        <xdr:cNvPr id="1" name="Group 12"/>
        <xdr:cNvGrpSpPr>
          <a:grpSpLocks/>
        </xdr:cNvGrpSpPr>
      </xdr:nvGrpSpPr>
      <xdr:grpSpPr>
        <a:xfrm>
          <a:off x="19050" y="38100"/>
          <a:ext cx="12477750" cy="476250"/>
          <a:chOff x="2" y="4"/>
          <a:chExt cx="1310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69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694" y="4"/>
            <a:ext cx="61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5</xdr:col>
      <xdr:colOff>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6553200" cy="476250"/>
          <a:chOff x="2" y="4"/>
          <a:chExt cx="613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2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26" y="4"/>
            <a:ext cx="28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752475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0" y="38100"/>
          <a:ext cx="10563225" cy="476250"/>
          <a:chOff x="2" y="4"/>
          <a:chExt cx="100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1" y="4"/>
            <a:ext cx="4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714375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05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285750</xdr:colOff>
      <xdr:row>0</xdr:row>
      <xdr:rowOff>95250</xdr:rowOff>
    </xdr:from>
    <xdr:to>
      <xdr:col>0</xdr:col>
      <xdr:colOff>619125</xdr:colOff>
      <xdr:row>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05525" y="38100"/>
          <a:ext cx="603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1257300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7200900" cy="476250"/>
          <a:chOff x="2" y="4"/>
          <a:chExt cx="741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39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393" y="4"/>
            <a:ext cx="35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647700</xdr:colOff>
      <xdr:row>3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19050" y="38100"/>
          <a:ext cx="10829925" cy="476250"/>
          <a:chOff x="2" y="4"/>
          <a:chExt cx="1015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3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38" y="4"/>
            <a:ext cx="479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19050" y="38100"/>
          <a:ext cx="10753725" cy="476250"/>
          <a:chOff x="2" y="4"/>
          <a:chExt cx="1129" cy="50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2" y="4"/>
            <a:ext cx="59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" y="11"/>
            <a:ext cx="32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598" y="4"/>
            <a:ext cx="53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14</xdr:col>
      <xdr:colOff>704850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34800" cy="476250"/>
          <a:chOff x="2" y="4"/>
          <a:chExt cx="1213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4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9"/>
            <a:ext cx="35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43" y="4"/>
            <a:ext cx="572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1028700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029950" cy="476250"/>
          <a:chOff x="2" y="4"/>
          <a:chExt cx="1152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1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11" y="4"/>
            <a:ext cx="54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7477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9</xdr:col>
      <xdr:colOff>1219200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477125" y="38100"/>
          <a:ext cx="6200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762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38100</xdr:rowOff>
    </xdr:from>
    <xdr:to>
      <xdr:col>10</xdr:col>
      <xdr:colOff>1219200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62625" y="38100"/>
          <a:ext cx="71913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19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1170622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74457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4601825" cy="0"/>
          <a:chOff x="2" y="4"/>
          <a:chExt cx="1229" cy="50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17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4601825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1219200</xdr:colOff>
      <xdr:row>3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9525" y="38100"/>
          <a:ext cx="51054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1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724775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666750</xdr:colOff>
      <xdr:row>2</xdr:row>
      <xdr:rowOff>114300</xdr:rowOff>
    </xdr:to>
    <xdr:grpSp>
      <xdr:nvGrpSpPr>
        <xdr:cNvPr id="1" name="Group 10"/>
        <xdr:cNvGrpSpPr>
          <a:grpSpLocks/>
        </xdr:cNvGrpSpPr>
      </xdr:nvGrpSpPr>
      <xdr:grpSpPr>
        <a:xfrm>
          <a:off x="0" y="38100"/>
          <a:ext cx="59340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1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3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9</xdr:col>
      <xdr:colOff>590550</xdr:colOff>
      <xdr:row>3</xdr:row>
      <xdr:rowOff>9525</xdr:rowOff>
    </xdr:to>
    <xdr:grpSp>
      <xdr:nvGrpSpPr>
        <xdr:cNvPr id="1" name="Group 17"/>
        <xdr:cNvGrpSpPr>
          <a:grpSpLocks/>
        </xdr:cNvGrpSpPr>
      </xdr:nvGrpSpPr>
      <xdr:grpSpPr>
        <a:xfrm>
          <a:off x="9525" y="95250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20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600075</xdr:colOff>
      <xdr:row>49</xdr:row>
      <xdr:rowOff>133350</xdr:rowOff>
    </xdr:to>
    <xdr:grpSp>
      <xdr:nvGrpSpPr>
        <xdr:cNvPr id="5" name="Group 21"/>
        <xdr:cNvGrpSpPr>
          <a:grpSpLocks/>
        </xdr:cNvGrpSpPr>
      </xdr:nvGrpSpPr>
      <xdr:grpSpPr>
        <a:xfrm>
          <a:off x="19050" y="9220200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6" name="TextBox 2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2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189</xdr:row>
      <xdr:rowOff>76200</xdr:rowOff>
    </xdr:from>
    <xdr:to>
      <xdr:col>9</xdr:col>
      <xdr:colOff>600075</xdr:colOff>
      <xdr:row>192</xdr:row>
      <xdr:rowOff>66675</xdr:rowOff>
    </xdr:to>
    <xdr:grpSp>
      <xdr:nvGrpSpPr>
        <xdr:cNvPr id="9" name="Group 25"/>
        <xdr:cNvGrpSpPr>
          <a:grpSpLocks/>
        </xdr:cNvGrpSpPr>
      </xdr:nvGrpSpPr>
      <xdr:grpSpPr>
        <a:xfrm>
          <a:off x="19050" y="39147750"/>
          <a:ext cx="5953125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Box 2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2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98</xdr:row>
      <xdr:rowOff>0</xdr:rowOff>
    </xdr:from>
    <xdr:to>
      <xdr:col>9</xdr:col>
      <xdr:colOff>600075</xdr:colOff>
      <xdr:row>100</xdr:row>
      <xdr:rowOff>133350</xdr:rowOff>
    </xdr:to>
    <xdr:grpSp>
      <xdr:nvGrpSpPr>
        <xdr:cNvPr id="13" name="Group 29"/>
        <xdr:cNvGrpSpPr>
          <a:grpSpLocks/>
        </xdr:cNvGrpSpPr>
      </xdr:nvGrpSpPr>
      <xdr:grpSpPr>
        <a:xfrm>
          <a:off x="19050" y="19250025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4" name="TextBox 3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5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Box 3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143</xdr:row>
      <xdr:rowOff>0</xdr:rowOff>
    </xdr:from>
    <xdr:to>
      <xdr:col>9</xdr:col>
      <xdr:colOff>600075</xdr:colOff>
      <xdr:row>145</xdr:row>
      <xdr:rowOff>133350</xdr:rowOff>
    </xdr:to>
    <xdr:grpSp>
      <xdr:nvGrpSpPr>
        <xdr:cNvPr id="17" name="Group 33"/>
        <xdr:cNvGrpSpPr>
          <a:grpSpLocks/>
        </xdr:cNvGrpSpPr>
      </xdr:nvGrpSpPr>
      <xdr:grpSpPr>
        <a:xfrm>
          <a:off x="19050" y="28908375"/>
          <a:ext cx="5953125" cy="457200"/>
          <a:chOff x="4" y="1"/>
          <a:chExt cx="615" cy="49"/>
        </a:xfrm>
        <a:solidFill>
          <a:srgbClr val="FFFFFF"/>
        </a:solidFill>
      </xdr:grpSpPr>
      <xdr:sp>
        <xdr:nvSpPr>
          <xdr:cNvPr id="18" name="TextBox 3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19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TextBox 36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8</xdr:col>
      <xdr:colOff>685800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0579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51</xdr:row>
      <xdr:rowOff>28575</xdr:rowOff>
    </xdr:from>
    <xdr:to>
      <xdr:col>9</xdr:col>
      <xdr:colOff>9525</xdr:colOff>
      <xdr:row>54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9050" y="10601325"/>
          <a:ext cx="6096000" cy="53340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F5" sqref="F5:J5"/>
    </sheetView>
  </sheetViews>
  <sheetFormatPr defaultColWidth="9.140625" defaultRowHeight="12.75"/>
  <cols>
    <col min="1" max="1" width="5.8515625" style="794" customWidth="1"/>
    <col min="2" max="8" width="9.140625" style="794" customWidth="1"/>
    <col min="9" max="9" width="10.140625" style="794" customWidth="1"/>
    <col min="10" max="16384" width="9.140625" style="794" customWidth="1"/>
  </cols>
  <sheetData>
    <row r="1" spans="1:13" ht="15.75" customHeight="1">
      <c r="A1" s="2101"/>
      <c r="B1" s="356"/>
      <c r="C1" s="357"/>
      <c r="D1" s="357"/>
      <c r="E1" s="358"/>
      <c r="F1" s="359"/>
      <c r="G1" s="357"/>
      <c r="H1" s="791"/>
      <c r="I1" s="791"/>
      <c r="J1" s="792"/>
      <c r="K1" s="793"/>
      <c r="L1" s="793"/>
      <c r="M1" s="793"/>
    </row>
    <row r="2" spans="1:13" ht="18" customHeight="1">
      <c r="A2" s="2102"/>
      <c r="B2" s="360"/>
      <c r="C2" s="361"/>
      <c r="D2" s="361"/>
      <c r="E2" s="362"/>
      <c r="F2" s="363"/>
      <c r="G2" s="361"/>
      <c r="H2" s="795"/>
      <c r="I2" s="795"/>
      <c r="J2" s="796"/>
      <c r="K2" s="793"/>
      <c r="L2" s="793"/>
      <c r="M2" s="793"/>
    </row>
    <row r="3" ht="12.75"/>
    <row r="5" spans="1:10" ht="16.5" thickBot="1">
      <c r="A5" s="1483" t="s">
        <v>983</v>
      </c>
      <c r="F5" s="2103"/>
      <c r="G5" s="2103"/>
      <c r="H5" s="2103"/>
      <c r="I5" s="2103"/>
      <c r="J5" s="2103"/>
    </row>
    <row r="6" ht="12.75">
      <c r="A6" s="83"/>
    </row>
    <row r="7" spans="1:10" ht="16.5" thickBot="1">
      <c r="A7" s="1483" t="s">
        <v>1523</v>
      </c>
      <c r="F7" s="2103"/>
      <c r="G7" s="2103"/>
      <c r="H7" s="2103"/>
      <c r="I7" s="2103"/>
      <c r="J7" s="2103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2" ht="12.75">
      <c r="A53" s="364"/>
      <c r="B53" s="364"/>
    </row>
    <row r="54" spans="1:2" ht="12.75">
      <c r="A54" s="364"/>
      <c r="B54" s="364"/>
    </row>
    <row r="58" spans="1:2" ht="12.75">
      <c r="A58" s="364"/>
      <c r="B58" s="364"/>
    </row>
  </sheetData>
  <mergeCells count="3">
    <mergeCell ref="A1:A2"/>
    <mergeCell ref="F7:J7"/>
    <mergeCell ref="F5:J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509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F5" sqref="F5:J5"/>
    </sheetView>
  </sheetViews>
  <sheetFormatPr defaultColWidth="9.140625" defaultRowHeight="12.75"/>
  <cols>
    <col min="1" max="1" width="6.00390625" style="319" customWidth="1"/>
    <col min="2" max="16384" width="9.140625" style="319" customWidth="1"/>
  </cols>
  <sheetData>
    <row r="1" spans="1:9" ht="15.75">
      <c r="A1" s="2166"/>
      <c r="B1" s="2169"/>
      <c r="C1" s="2169"/>
      <c r="D1" s="2169"/>
      <c r="E1" s="2169"/>
      <c r="F1" s="327"/>
      <c r="G1" s="327"/>
      <c r="H1" s="835"/>
      <c r="I1" s="835"/>
    </row>
    <row r="2" spans="1:9" ht="15.75" customHeight="1">
      <c r="A2" s="2166"/>
      <c r="B2" s="2169"/>
      <c r="C2" s="2169"/>
      <c r="D2" s="2169"/>
      <c r="E2" s="2169"/>
      <c r="F2" s="327"/>
      <c r="G2" s="327"/>
      <c r="H2" s="835"/>
      <c r="I2" s="835"/>
    </row>
    <row r="3" ht="12.75"/>
    <row r="4" spans="2:9" ht="12.75">
      <c r="B4" s="320"/>
      <c r="H4" s="2167"/>
      <c r="I4" s="2168"/>
    </row>
    <row r="5" spans="1:10" ht="15">
      <c r="A5" s="341" t="s">
        <v>1174</v>
      </c>
      <c r="B5" s="836"/>
      <c r="C5" s="1"/>
      <c r="D5" s="1"/>
      <c r="E5" s="1"/>
      <c r="F5" s="1"/>
      <c r="G5" s="1"/>
      <c r="H5" s="2110"/>
      <c r="I5" s="2156"/>
      <c r="J5" s="1"/>
    </row>
    <row r="6" spans="1:10" ht="15.75">
      <c r="A6" s="725" t="s">
        <v>797</v>
      </c>
      <c r="B6" s="723"/>
      <c r="C6" s="18"/>
      <c r="D6" s="1"/>
      <c r="E6" s="1"/>
      <c r="F6" s="1"/>
      <c r="G6" s="1"/>
      <c r="H6" s="1"/>
      <c r="I6" s="1"/>
      <c r="J6" s="1"/>
    </row>
    <row r="7" spans="1:10" ht="15.75" thickBot="1">
      <c r="A7" s="341"/>
      <c r="B7" s="341"/>
      <c r="C7" s="1"/>
      <c r="D7" s="1"/>
      <c r="E7" s="1"/>
      <c r="F7" s="1"/>
      <c r="G7" s="1"/>
      <c r="H7" s="1"/>
      <c r="I7" s="1"/>
      <c r="J7" s="1"/>
    </row>
    <row r="8" spans="1:10" ht="13.5" thickTop="1">
      <c r="A8" s="771"/>
      <c r="B8" s="483"/>
      <c r="C8" s="483"/>
      <c r="D8" s="483"/>
      <c r="E8" s="483"/>
      <c r="F8" s="483"/>
      <c r="G8" s="729"/>
      <c r="H8" s="729"/>
      <c r="I8" s="729"/>
      <c r="J8" s="730"/>
    </row>
    <row r="9" spans="1:10" ht="15.75" thickBot="1">
      <c r="A9" s="337" t="s">
        <v>983</v>
      </c>
      <c r="B9" s="21"/>
      <c r="C9" s="343"/>
      <c r="D9" s="343"/>
      <c r="E9" s="343"/>
      <c r="F9" s="2064">
        <f>'Cover '!F5:J5</f>
        <v>0</v>
      </c>
      <c r="G9" s="2132"/>
      <c r="H9" s="2132"/>
      <c r="I9" s="2132"/>
      <c r="J9" s="2133"/>
    </row>
    <row r="10" spans="1:10" ht="12.75">
      <c r="A10" s="330"/>
      <c r="B10" s="21"/>
      <c r="C10" s="21"/>
      <c r="D10" s="21"/>
      <c r="E10" s="21"/>
      <c r="F10" s="144"/>
      <c r="G10" s="144"/>
      <c r="H10" s="144"/>
      <c r="I10" s="144"/>
      <c r="J10" s="1482"/>
    </row>
    <row r="11" spans="1:10" ht="15.75" thickBot="1">
      <c r="A11" s="337" t="s">
        <v>1524</v>
      </c>
      <c r="B11" s="21"/>
      <c r="C11" s="343"/>
      <c r="D11" s="343"/>
      <c r="E11" s="343"/>
      <c r="F11" s="2064">
        <f>'Cover '!F7:J7</f>
        <v>0</v>
      </c>
      <c r="G11" s="2132"/>
      <c r="H11" s="2132"/>
      <c r="I11" s="2132"/>
      <c r="J11" s="2133"/>
    </row>
    <row r="12" spans="1:10" ht="13.5" thickBot="1">
      <c r="A12" s="347"/>
      <c r="B12" s="717"/>
      <c r="C12" s="717"/>
      <c r="D12" s="717"/>
      <c r="E12" s="717"/>
      <c r="F12" s="1484"/>
      <c r="G12" s="1484"/>
      <c r="H12" s="1484"/>
      <c r="I12" s="1484"/>
      <c r="J12" s="1485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2046" t="s">
        <v>1011</v>
      </c>
      <c r="B14" s="2046"/>
      <c r="C14" s="2046"/>
      <c r="D14" s="2046"/>
      <c r="E14" s="2046"/>
      <c r="F14" s="2046"/>
      <c r="G14" s="2046"/>
      <c r="H14" s="2046"/>
      <c r="I14" s="2046"/>
      <c r="J14" s="747"/>
    </row>
    <row r="15" spans="1:10" ht="15">
      <c r="A15" s="2046"/>
      <c r="B15" s="2046"/>
      <c r="C15" s="2046"/>
      <c r="D15" s="2046"/>
      <c r="E15" s="2046"/>
      <c r="F15" s="2046"/>
      <c r="G15" s="2046"/>
      <c r="H15" s="2046"/>
      <c r="I15" s="2046"/>
      <c r="J15" s="747"/>
    </row>
    <row r="16" spans="1:10" ht="13.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>
      <c r="A17" s="150"/>
      <c r="B17" s="207"/>
      <c r="C17" s="207"/>
      <c r="D17" s="207"/>
      <c r="E17" s="207"/>
      <c r="F17" s="207"/>
      <c r="G17" s="207"/>
      <c r="H17" s="207"/>
      <c r="I17" s="207"/>
      <c r="J17" s="594"/>
    </row>
    <row r="18" spans="1:10" ht="12.75">
      <c r="A18" s="166"/>
      <c r="B18" s="21"/>
      <c r="C18" s="21"/>
      <c r="D18" s="21"/>
      <c r="E18" s="21"/>
      <c r="F18" s="21"/>
      <c r="G18" s="21"/>
      <c r="H18" s="21"/>
      <c r="I18" s="21"/>
      <c r="J18" s="153"/>
    </row>
    <row r="19" spans="1:10" ht="12.75">
      <c r="A19" s="166"/>
      <c r="B19" s="21"/>
      <c r="C19" s="21"/>
      <c r="D19" s="21"/>
      <c r="E19" s="21"/>
      <c r="F19" s="21"/>
      <c r="G19" s="21"/>
      <c r="H19" s="21"/>
      <c r="I19" s="21"/>
      <c r="J19" s="153"/>
    </row>
    <row r="20" spans="1:10" ht="12.75">
      <c r="A20" s="166"/>
      <c r="B20" s="21"/>
      <c r="C20" s="21"/>
      <c r="D20" s="21"/>
      <c r="E20" s="21"/>
      <c r="F20" s="21"/>
      <c r="G20" s="21"/>
      <c r="H20" s="21"/>
      <c r="I20" s="21"/>
      <c r="J20" s="153"/>
    </row>
    <row r="21" spans="1:10" ht="12.75">
      <c r="A21" s="166"/>
      <c r="B21" s="21"/>
      <c r="C21" s="21"/>
      <c r="D21" s="21"/>
      <c r="E21" s="21"/>
      <c r="F21" s="21"/>
      <c r="G21" s="21"/>
      <c r="H21" s="21"/>
      <c r="I21" s="21"/>
      <c r="J21" s="153"/>
    </row>
    <row r="22" spans="1:10" ht="12.75">
      <c r="A22" s="166"/>
      <c r="B22" s="21"/>
      <c r="C22" s="21"/>
      <c r="D22" s="21"/>
      <c r="E22" s="21"/>
      <c r="F22" s="21"/>
      <c r="G22" s="21"/>
      <c r="H22" s="21"/>
      <c r="I22" s="21"/>
      <c r="J22" s="153"/>
    </row>
    <row r="23" spans="1:10" ht="12.75">
      <c r="A23" s="166"/>
      <c r="B23" s="21"/>
      <c r="C23" s="21"/>
      <c r="D23" s="21"/>
      <c r="E23" s="21"/>
      <c r="F23" s="21"/>
      <c r="G23" s="21"/>
      <c r="H23" s="21"/>
      <c r="I23" s="21"/>
      <c r="J23" s="153"/>
    </row>
    <row r="24" spans="1:10" ht="12.75">
      <c r="A24" s="166"/>
      <c r="B24" s="21"/>
      <c r="C24" s="21"/>
      <c r="D24" s="21"/>
      <c r="E24" s="21"/>
      <c r="F24" s="21"/>
      <c r="G24" s="21"/>
      <c r="H24" s="21"/>
      <c r="I24" s="21"/>
      <c r="J24" s="153"/>
    </row>
    <row r="25" spans="1:10" ht="12.75">
      <c r="A25" s="166"/>
      <c r="B25" s="21"/>
      <c r="C25" s="21"/>
      <c r="D25" s="21"/>
      <c r="E25" s="21"/>
      <c r="F25" s="21"/>
      <c r="G25" s="21"/>
      <c r="H25" s="21"/>
      <c r="I25" s="21"/>
      <c r="J25" s="153"/>
    </row>
    <row r="26" spans="1:10" ht="12.75">
      <c r="A26" s="166"/>
      <c r="B26" s="21"/>
      <c r="C26" s="21"/>
      <c r="D26" s="21"/>
      <c r="E26" s="21"/>
      <c r="F26" s="21"/>
      <c r="G26" s="21"/>
      <c r="H26" s="21"/>
      <c r="I26" s="21"/>
      <c r="J26" s="153"/>
    </row>
    <row r="27" spans="1:10" ht="12.75">
      <c r="A27" s="166"/>
      <c r="B27" s="21"/>
      <c r="C27" s="21"/>
      <c r="D27" s="21"/>
      <c r="E27" s="21"/>
      <c r="F27" s="21"/>
      <c r="G27" s="21"/>
      <c r="H27" s="21"/>
      <c r="I27" s="21"/>
      <c r="J27" s="153"/>
    </row>
    <row r="28" spans="1:10" ht="12.75">
      <c r="A28" s="166"/>
      <c r="B28" s="21"/>
      <c r="C28" s="21"/>
      <c r="D28" s="21"/>
      <c r="E28" s="21"/>
      <c r="F28" s="21"/>
      <c r="G28" s="21"/>
      <c r="H28" s="21"/>
      <c r="I28" s="21"/>
      <c r="J28" s="153"/>
    </row>
    <row r="29" spans="1:10" ht="12.75">
      <c r="A29" s="166"/>
      <c r="B29" s="21"/>
      <c r="C29" s="21"/>
      <c r="D29" s="21"/>
      <c r="E29" s="21"/>
      <c r="F29" s="21"/>
      <c r="G29" s="21"/>
      <c r="H29" s="21"/>
      <c r="I29" s="21"/>
      <c r="J29" s="153"/>
    </row>
    <row r="30" spans="1:10" ht="12.75">
      <c r="A30" s="166"/>
      <c r="B30" s="21"/>
      <c r="C30" s="21"/>
      <c r="D30" s="21"/>
      <c r="E30" s="21"/>
      <c r="F30" s="21"/>
      <c r="G30" s="21"/>
      <c r="H30" s="21"/>
      <c r="I30" s="21"/>
      <c r="J30" s="153"/>
    </row>
    <row r="31" spans="1:10" ht="12.75">
      <c r="A31" s="166"/>
      <c r="B31" s="21"/>
      <c r="C31" s="21"/>
      <c r="D31" s="21"/>
      <c r="E31" s="21"/>
      <c r="F31" s="21"/>
      <c r="G31" s="21"/>
      <c r="H31" s="21"/>
      <c r="I31" s="21"/>
      <c r="J31" s="153"/>
    </row>
    <row r="32" spans="1:10" ht="12.75">
      <c r="A32" s="166"/>
      <c r="B32" s="21"/>
      <c r="C32" s="21"/>
      <c r="D32" s="21"/>
      <c r="E32" s="21"/>
      <c r="F32" s="21"/>
      <c r="G32" s="21"/>
      <c r="H32" s="21"/>
      <c r="I32" s="21"/>
      <c r="J32" s="153"/>
    </row>
    <row r="33" spans="1:10" ht="12.75">
      <c r="A33" s="166"/>
      <c r="B33" s="21"/>
      <c r="C33" s="21"/>
      <c r="D33" s="21"/>
      <c r="E33" s="21"/>
      <c r="F33" s="21"/>
      <c r="G33" s="21"/>
      <c r="H33" s="21"/>
      <c r="I33" s="21"/>
      <c r="J33" s="153"/>
    </row>
    <row r="34" spans="1:10" ht="12.75">
      <c r="A34" s="166"/>
      <c r="B34" s="21"/>
      <c r="C34" s="21"/>
      <c r="D34" s="21"/>
      <c r="E34" s="21"/>
      <c r="F34" s="21"/>
      <c r="G34" s="21"/>
      <c r="H34" s="21"/>
      <c r="I34" s="21"/>
      <c r="J34" s="153"/>
    </row>
    <row r="35" spans="1:10" ht="12.75">
      <c r="A35" s="166"/>
      <c r="B35" s="21"/>
      <c r="C35" s="21"/>
      <c r="D35" s="21"/>
      <c r="E35" s="21"/>
      <c r="F35" s="21"/>
      <c r="G35" s="21"/>
      <c r="H35" s="21"/>
      <c r="I35" s="21"/>
      <c r="J35" s="153"/>
    </row>
    <row r="36" spans="1:10" ht="12.75">
      <c r="A36" s="166"/>
      <c r="B36" s="21"/>
      <c r="C36" s="21"/>
      <c r="D36" s="21"/>
      <c r="E36" s="21"/>
      <c r="F36" s="21"/>
      <c r="G36" s="21"/>
      <c r="H36" s="21"/>
      <c r="I36" s="21"/>
      <c r="J36" s="153"/>
    </row>
    <row r="37" spans="1:10" ht="12.75">
      <c r="A37" s="166"/>
      <c r="B37" s="21"/>
      <c r="C37" s="21"/>
      <c r="D37" s="21"/>
      <c r="E37" s="21"/>
      <c r="F37" s="21"/>
      <c r="G37" s="21"/>
      <c r="H37" s="21"/>
      <c r="I37" s="21"/>
      <c r="J37" s="153"/>
    </row>
    <row r="38" spans="1:10" ht="12.75">
      <c r="A38" s="166"/>
      <c r="B38" s="21"/>
      <c r="C38" s="21"/>
      <c r="D38" s="21"/>
      <c r="E38" s="21"/>
      <c r="F38" s="21"/>
      <c r="G38" s="21"/>
      <c r="H38" s="21"/>
      <c r="I38" s="21"/>
      <c r="J38" s="153"/>
    </row>
    <row r="39" spans="1:10" ht="12.75">
      <c r="A39" s="166"/>
      <c r="B39" s="21"/>
      <c r="C39" s="21"/>
      <c r="D39" s="21"/>
      <c r="E39" s="21"/>
      <c r="F39" s="21"/>
      <c r="G39" s="21"/>
      <c r="H39" s="21"/>
      <c r="I39" s="21"/>
      <c r="J39" s="153"/>
    </row>
    <row r="40" spans="1:10" ht="12.75">
      <c r="A40" s="166"/>
      <c r="B40" s="21"/>
      <c r="C40" s="21"/>
      <c r="D40" s="21"/>
      <c r="E40" s="21"/>
      <c r="F40" s="21"/>
      <c r="G40" s="21"/>
      <c r="H40" s="21"/>
      <c r="I40" s="21"/>
      <c r="J40" s="153"/>
    </row>
    <row r="41" spans="1:10" ht="12.75">
      <c r="A41" s="166"/>
      <c r="B41" s="21"/>
      <c r="C41" s="21"/>
      <c r="D41" s="21"/>
      <c r="E41" s="21"/>
      <c r="F41" s="21"/>
      <c r="G41" s="21"/>
      <c r="H41" s="21"/>
      <c r="I41" s="21"/>
      <c r="J41" s="153"/>
    </row>
    <row r="42" spans="1:10" ht="12.75">
      <c r="A42" s="166"/>
      <c r="B42" s="21"/>
      <c r="C42" s="21"/>
      <c r="D42" s="21"/>
      <c r="E42" s="21"/>
      <c r="F42" s="21"/>
      <c r="G42" s="21"/>
      <c r="H42" s="21"/>
      <c r="I42" s="21"/>
      <c r="J42" s="153"/>
    </row>
    <row r="43" spans="1:10" ht="12.75">
      <c r="A43" s="166"/>
      <c r="B43" s="21"/>
      <c r="C43" s="21"/>
      <c r="D43" s="21"/>
      <c r="E43" s="21"/>
      <c r="F43" s="21"/>
      <c r="G43" s="21"/>
      <c r="H43" s="21"/>
      <c r="I43" s="21"/>
      <c r="J43" s="153"/>
    </row>
    <row r="44" spans="1:10" ht="12.75">
      <c r="A44" s="166"/>
      <c r="B44" s="21"/>
      <c r="C44" s="21"/>
      <c r="D44" s="21"/>
      <c r="E44" s="21"/>
      <c r="F44" s="21"/>
      <c r="G44" s="21"/>
      <c r="H44" s="21"/>
      <c r="I44" s="21"/>
      <c r="J44" s="153"/>
    </row>
    <row r="45" spans="1:10" ht="12.75">
      <c r="A45" s="166"/>
      <c r="B45" s="21"/>
      <c r="C45" s="21"/>
      <c r="D45" s="21"/>
      <c r="E45" s="21"/>
      <c r="F45" s="21"/>
      <c r="G45" s="21"/>
      <c r="H45" s="21"/>
      <c r="I45" s="21"/>
      <c r="J45" s="153"/>
    </row>
    <row r="46" spans="1:10" ht="12.75">
      <c r="A46" s="166"/>
      <c r="B46" s="21"/>
      <c r="C46" s="21"/>
      <c r="D46" s="21"/>
      <c r="E46" s="21"/>
      <c r="F46" s="21"/>
      <c r="G46" s="21"/>
      <c r="H46" s="21"/>
      <c r="I46" s="21"/>
      <c r="J46" s="153"/>
    </row>
    <row r="47" spans="1:10" ht="12.75">
      <c r="A47" s="166"/>
      <c r="B47" s="21"/>
      <c r="C47" s="21"/>
      <c r="D47" s="21"/>
      <c r="E47" s="21"/>
      <c r="F47" s="21"/>
      <c r="G47" s="21"/>
      <c r="H47" s="21"/>
      <c r="I47" s="21"/>
      <c r="J47" s="153"/>
    </row>
    <row r="48" spans="1:10" ht="12.75">
      <c r="A48" s="166"/>
      <c r="B48" s="21"/>
      <c r="C48" s="21"/>
      <c r="D48" s="21"/>
      <c r="E48" s="21"/>
      <c r="F48" s="21"/>
      <c r="G48" s="21"/>
      <c r="H48" s="21"/>
      <c r="I48" s="21"/>
      <c r="J48" s="153"/>
    </row>
    <row r="49" spans="1:10" ht="13.5" thickBot="1">
      <c r="A49" s="269"/>
      <c r="B49" s="95"/>
      <c r="C49" s="95"/>
      <c r="D49" s="95"/>
      <c r="E49" s="95"/>
      <c r="F49" s="95"/>
      <c r="G49" s="95"/>
      <c r="H49" s="95"/>
      <c r="I49" s="95"/>
      <c r="J49" s="686"/>
    </row>
    <row r="50" spans="1:10" ht="12.7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3.5" customHeight="1">
      <c r="A51" s="1"/>
      <c r="B51" s="1"/>
      <c r="C51" s="1"/>
      <c r="D51" s="1"/>
      <c r="E51" s="1"/>
      <c r="F51" s="1"/>
      <c r="G51" s="837"/>
      <c r="H51" s="837"/>
      <c r="I51" s="837"/>
      <c r="J51" s="838"/>
    </row>
    <row r="52" spans="1:10" ht="13.5" customHeight="1">
      <c r="A52" s="334" t="s">
        <v>1176</v>
      </c>
      <c r="B52" s="85"/>
      <c r="C52" s="85"/>
      <c r="D52" s="85"/>
      <c r="E52" s="85"/>
      <c r="F52" s="85"/>
      <c r="G52" s="2060" t="s">
        <v>202</v>
      </c>
      <c r="H52" s="2060"/>
      <c r="I52" s="2060"/>
      <c r="J52" s="2060"/>
    </row>
    <row r="53" spans="1:10" ht="12.75">
      <c r="A53" s="342" t="s">
        <v>324</v>
      </c>
      <c r="B53" s="83"/>
      <c r="C53" s="83"/>
      <c r="D53" s="83"/>
      <c r="E53" s="18"/>
      <c r="F53" s="83"/>
      <c r="G53" s="2059" t="s">
        <v>325</v>
      </c>
      <c r="H53" s="2059"/>
      <c r="I53" s="2059"/>
      <c r="J53" s="2059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9" ht="12.75">
      <c r="A55" s="321"/>
      <c r="B55" s="322"/>
      <c r="C55" s="322"/>
      <c r="D55" s="322"/>
      <c r="E55" s="323"/>
      <c r="F55" s="322"/>
      <c r="G55" s="321"/>
      <c r="H55" s="322"/>
      <c r="I55" s="322"/>
    </row>
  </sheetData>
  <mergeCells count="10">
    <mergeCell ref="A1:A2"/>
    <mergeCell ref="H4:I4"/>
    <mergeCell ref="B1:E1"/>
    <mergeCell ref="B2:E2"/>
    <mergeCell ref="H5:I5"/>
    <mergeCell ref="G52:J52"/>
    <mergeCell ref="G53:J53"/>
    <mergeCell ref="A14:I15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2"/>
  <sheetViews>
    <sheetView workbookViewId="0" topLeftCell="A1">
      <selection activeCell="D37" sqref="D37"/>
    </sheetView>
  </sheetViews>
  <sheetFormatPr defaultColWidth="9.140625" defaultRowHeight="12.75"/>
  <cols>
    <col min="1" max="1" width="30.7109375" style="1" customWidth="1"/>
    <col min="2" max="2" width="26.140625" style="1" customWidth="1"/>
    <col min="3" max="3" width="3.57421875" style="324" customWidth="1"/>
    <col min="4" max="4" width="11.421875" style="324" customWidth="1"/>
    <col min="5" max="5" width="10.28125" style="324" customWidth="1"/>
    <col min="6" max="6" width="8.421875" style="1" customWidth="1"/>
    <col min="7" max="7" width="3.421875" style="1" customWidth="1"/>
    <col min="8" max="8" width="4.7109375" style="1" customWidth="1"/>
    <col min="9" max="16384" width="9.140625" style="1" customWidth="1"/>
  </cols>
  <sheetData>
    <row r="1" ht="12.75"/>
    <row r="2" ht="12.75"/>
    <row r="3" ht="12.75"/>
    <row r="4" spans="1:5" ht="15.75" customHeight="1">
      <c r="A4" s="79"/>
      <c r="D4" s="839"/>
      <c r="E4" s="840"/>
    </row>
    <row r="5" spans="1:9" ht="15">
      <c r="A5" s="341" t="s">
        <v>1174</v>
      </c>
      <c r="B5" s="836"/>
      <c r="H5" s="316"/>
      <c r="I5" s="324"/>
    </row>
    <row r="6" spans="1:2" ht="15.75">
      <c r="A6" s="725" t="s">
        <v>5</v>
      </c>
      <c r="B6" s="723"/>
    </row>
    <row r="7" spans="1:2" ht="15.75" thickBot="1">
      <c r="A7" s="341"/>
      <c r="B7" s="341"/>
    </row>
    <row r="8" spans="1:8" ht="13.5" thickTop="1">
      <c r="A8" s="771"/>
      <c r="B8" s="483"/>
      <c r="C8" s="772"/>
      <c r="D8" s="772"/>
      <c r="E8" s="772"/>
      <c r="F8" s="729"/>
      <c r="G8" s="729"/>
      <c r="H8" s="730"/>
    </row>
    <row r="9" spans="1:8" ht="15.75" thickBot="1">
      <c r="A9" s="337" t="s">
        <v>983</v>
      </c>
      <c r="B9" s="21"/>
      <c r="C9" s="2064">
        <f>'Cover '!F5</f>
        <v>0</v>
      </c>
      <c r="D9" s="2132"/>
      <c r="E9" s="2132"/>
      <c r="F9" s="2132"/>
      <c r="G9" s="2132"/>
      <c r="H9" s="2133"/>
    </row>
    <row r="10" spans="1:8" ht="12.75">
      <c r="A10" s="330"/>
      <c r="B10" s="21"/>
      <c r="C10" s="811"/>
      <c r="D10" s="806"/>
      <c r="E10" s="806"/>
      <c r="F10" s="811"/>
      <c r="G10" s="811"/>
      <c r="H10" s="812"/>
    </row>
    <row r="11" spans="1:8" ht="15.75" thickBot="1">
      <c r="A11" s="337" t="s">
        <v>1524</v>
      </c>
      <c r="B11" s="21"/>
      <c r="C11" s="2064">
        <f>'Cover '!F7</f>
        <v>0</v>
      </c>
      <c r="D11" s="2132"/>
      <c r="E11" s="2132"/>
      <c r="F11" s="2132"/>
      <c r="G11" s="2132"/>
      <c r="H11" s="2133"/>
    </row>
    <row r="12" spans="1:8" ht="13.5" thickBot="1">
      <c r="A12" s="347"/>
      <c r="B12" s="717"/>
      <c r="C12" s="695"/>
      <c r="D12" s="695"/>
      <c r="E12" s="695"/>
      <c r="F12" s="813"/>
      <c r="G12" s="813"/>
      <c r="H12" s="814"/>
    </row>
    <row r="13" spans="1:8" ht="13.5" thickTop="1">
      <c r="A13" s="21"/>
      <c r="B13" s="21"/>
      <c r="C13" s="343"/>
      <c r="D13" s="343"/>
      <c r="E13" s="343"/>
      <c r="F13" s="734"/>
      <c r="G13" s="734"/>
      <c r="H13" s="734"/>
    </row>
    <row r="14" spans="1:8" ht="12.75">
      <c r="A14" s="21"/>
      <c r="B14" s="21"/>
      <c r="C14" s="343"/>
      <c r="D14" s="343"/>
      <c r="E14" s="343"/>
      <c r="F14" s="734"/>
      <c r="G14" s="734"/>
      <c r="H14" s="734"/>
    </row>
    <row r="15" spans="1:10" ht="13.5" thickBot="1">
      <c r="A15" s="21"/>
      <c r="B15" s="21"/>
      <c r="C15" s="343"/>
      <c r="D15" s="343"/>
      <c r="E15" s="343"/>
      <c r="F15" s="21"/>
      <c r="G15" s="734"/>
      <c r="H15" s="837" t="s">
        <v>174</v>
      </c>
      <c r="I15" s="734"/>
      <c r="J15" s="734"/>
    </row>
    <row r="16" spans="1:8" ht="48">
      <c r="A16" s="150"/>
      <c r="B16" s="207"/>
      <c r="C16" s="841"/>
      <c r="D16" s="493" t="s">
        <v>1033</v>
      </c>
      <c r="E16" s="493" t="s">
        <v>1034</v>
      </c>
      <c r="F16" s="496" t="s">
        <v>1035</v>
      </c>
      <c r="G16" s="497"/>
      <c r="H16" s="498"/>
    </row>
    <row r="17" spans="1:8" ht="42.75" thickBot="1">
      <c r="A17" s="269"/>
      <c r="B17" s="95"/>
      <c r="C17" s="842"/>
      <c r="D17" s="510">
        <v>1</v>
      </c>
      <c r="E17" s="843">
        <v>2</v>
      </c>
      <c r="F17" s="1230" t="s">
        <v>206</v>
      </c>
      <c r="G17" s="1230" t="s">
        <v>207</v>
      </c>
      <c r="H17" s="1231" t="s">
        <v>208</v>
      </c>
    </row>
    <row r="18" spans="1:8" ht="12.75">
      <c r="A18" s="489" t="s">
        <v>769</v>
      </c>
      <c r="B18" s="207"/>
      <c r="C18" s="806"/>
      <c r="D18" s="1323"/>
      <c r="E18" s="1323"/>
      <c r="F18" s="207"/>
      <c r="G18" s="207"/>
      <c r="H18" s="594"/>
    </row>
    <row r="19" spans="1:8" ht="12.75">
      <c r="A19" s="484" t="s">
        <v>349</v>
      </c>
      <c r="B19" s="13"/>
      <c r="C19" s="955">
        <v>10</v>
      </c>
      <c r="D19" s="1474">
        <f>'IFR 20.70'!F62</f>
        <v>0</v>
      </c>
      <c r="E19" s="1513"/>
      <c r="F19" s="1319" t="s">
        <v>332</v>
      </c>
      <c r="G19" s="1320" t="s">
        <v>473</v>
      </c>
      <c r="H19" s="995" t="s">
        <v>10</v>
      </c>
    </row>
    <row r="20" spans="1:8" ht="12.75">
      <c r="A20" s="178" t="s">
        <v>909</v>
      </c>
      <c r="B20" s="9"/>
      <c r="C20" s="845">
        <v>11</v>
      </c>
      <c r="D20" s="1770">
        <f>'IFR 30.21'!D23</f>
        <v>0</v>
      </c>
      <c r="E20" s="1505"/>
      <c r="F20" s="89" t="s">
        <v>341</v>
      </c>
      <c r="G20" s="10">
        <v>67</v>
      </c>
      <c r="H20" s="846">
        <v>1</v>
      </c>
    </row>
    <row r="21" spans="1:8" ht="12.75">
      <c r="A21" s="178" t="s">
        <v>472</v>
      </c>
      <c r="B21" s="9"/>
      <c r="C21" s="845">
        <v>12</v>
      </c>
      <c r="D21" s="1770"/>
      <c r="E21" s="1505"/>
      <c r="F21" s="89"/>
      <c r="G21" s="10"/>
      <c r="H21" s="846"/>
    </row>
    <row r="22" spans="1:8" ht="12.75">
      <c r="A22" s="178" t="s">
        <v>195</v>
      </c>
      <c r="B22" s="9"/>
      <c r="C22" s="845">
        <v>13</v>
      </c>
      <c r="D22" s="1770"/>
      <c r="E22" s="1505"/>
      <c r="F22" s="89"/>
      <c r="G22" s="10"/>
      <c r="H22" s="846"/>
    </row>
    <row r="23" spans="1:8" ht="12.75">
      <c r="A23" s="268" t="s">
        <v>62</v>
      </c>
      <c r="B23" s="9"/>
      <c r="C23" s="682"/>
      <c r="D23" s="1324"/>
      <c r="E23" s="1324"/>
      <c r="F23" s="9"/>
      <c r="G23" s="9"/>
      <c r="H23" s="153"/>
    </row>
    <row r="24" spans="1:8" ht="12.75">
      <c r="A24" s="286" t="s">
        <v>63</v>
      </c>
      <c r="B24" s="847"/>
      <c r="C24" s="848"/>
      <c r="D24" s="1325"/>
      <c r="E24" s="1325"/>
      <c r="F24" s="847"/>
      <c r="G24" s="847"/>
      <c r="H24" s="849"/>
    </row>
    <row r="25" spans="1:8" ht="12.75">
      <c r="A25" s="1322" t="s">
        <v>328</v>
      </c>
      <c r="B25" s="41"/>
      <c r="C25" s="844"/>
      <c r="D25" s="1326"/>
      <c r="E25" s="1326"/>
      <c r="F25" s="41"/>
      <c r="G25" s="41"/>
      <c r="H25" s="189"/>
    </row>
    <row r="26" spans="1:8" ht="12.75">
      <c r="A26" s="484" t="s">
        <v>64</v>
      </c>
      <c r="B26" s="13"/>
      <c r="C26" s="955">
        <v>20</v>
      </c>
      <c r="D26" s="1764">
        <f>'IFR 40.10'!E32</f>
        <v>0</v>
      </c>
      <c r="E26" s="1765"/>
      <c r="F26" s="1321" t="s">
        <v>333</v>
      </c>
      <c r="G26" s="490">
        <v>39</v>
      </c>
      <c r="H26" s="952">
        <v>1</v>
      </c>
    </row>
    <row r="27" spans="1:8" ht="12.75">
      <c r="A27" s="193" t="s">
        <v>65</v>
      </c>
      <c r="B27" s="9"/>
      <c r="C27" s="845">
        <v>21</v>
      </c>
      <c r="D27" s="1528">
        <f>'IFR 40.20'!F38</f>
        <v>0</v>
      </c>
      <c r="E27" s="1537"/>
      <c r="F27" s="89" t="s">
        <v>334</v>
      </c>
      <c r="G27" s="857" t="s">
        <v>1510</v>
      </c>
      <c r="H27" s="846">
        <v>1</v>
      </c>
    </row>
    <row r="28" spans="1:8" ht="12.75">
      <c r="A28" s="193" t="s">
        <v>1053</v>
      </c>
      <c r="B28" s="9"/>
      <c r="C28" s="845">
        <v>22</v>
      </c>
      <c r="D28" s="1528">
        <f>'IFR 40.30 and .40'!E20</f>
        <v>0</v>
      </c>
      <c r="E28" s="1537"/>
      <c r="F28" s="89" t="s">
        <v>335</v>
      </c>
      <c r="G28" s="857" t="s">
        <v>7</v>
      </c>
      <c r="H28" s="846">
        <v>1</v>
      </c>
    </row>
    <row r="29" spans="1:8" ht="12.75">
      <c r="A29" s="193" t="s">
        <v>66</v>
      </c>
      <c r="B29" s="9"/>
      <c r="C29" s="845">
        <v>23</v>
      </c>
      <c r="D29" s="1528">
        <f>'IFR 40.30 and .40'!E25</f>
        <v>0</v>
      </c>
      <c r="E29" s="1537"/>
      <c r="F29" s="89" t="s">
        <v>335</v>
      </c>
      <c r="G29" s="10">
        <v>65</v>
      </c>
      <c r="H29" s="846">
        <v>1</v>
      </c>
    </row>
    <row r="30" spans="1:8" ht="12.75">
      <c r="A30" s="270" t="s">
        <v>817</v>
      </c>
      <c r="B30" s="9"/>
      <c r="C30" s="845">
        <v>24</v>
      </c>
      <c r="D30" s="1528">
        <f>'IFR 40.30 and .40'!E31</f>
        <v>0</v>
      </c>
      <c r="E30" s="1537"/>
      <c r="F30" s="89" t="s">
        <v>335</v>
      </c>
      <c r="G30" s="10">
        <v>76</v>
      </c>
      <c r="H30" s="846">
        <v>1</v>
      </c>
    </row>
    <row r="31" spans="1:8" ht="12.75">
      <c r="A31" s="270" t="s">
        <v>818</v>
      </c>
      <c r="B31" s="9"/>
      <c r="C31" s="845">
        <v>25</v>
      </c>
      <c r="D31" s="1528">
        <f>'IFR 40.30 and .40'!E36</f>
        <v>0</v>
      </c>
      <c r="E31" s="1537"/>
      <c r="F31" s="89" t="s">
        <v>335</v>
      </c>
      <c r="G31" s="10">
        <v>81</v>
      </c>
      <c r="H31" s="846">
        <v>1</v>
      </c>
    </row>
    <row r="32" spans="1:8" ht="12.75">
      <c r="A32" s="178" t="s">
        <v>892</v>
      </c>
      <c r="B32" s="9"/>
      <c r="C32" s="845">
        <v>26</v>
      </c>
      <c r="D32" s="1528">
        <f>'IFR 40.30 and .40'!E62</f>
        <v>0</v>
      </c>
      <c r="E32" s="1537"/>
      <c r="F32" s="89" t="s">
        <v>336</v>
      </c>
      <c r="G32" s="10">
        <v>82</v>
      </c>
      <c r="H32" s="846">
        <v>1</v>
      </c>
    </row>
    <row r="33" spans="1:8" ht="12.75">
      <c r="A33" s="270" t="s">
        <v>69</v>
      </c>
      <c r="B33" s="9"/>
      <c r="C33" s="845">
        <v>27</v>
      </c>
      <c r="D33" s="1528">
        <f>'IFR 40.30 and .40'!E65</f>
        <v>0</v>
      </c>
      <c r="E33" s="1537"/>
      <c r="F33" s="89" t="s">
        <v>336</v>
      </c>
      <c r="G33" s="10">
        <v>85</v>
      </c>
      <c r="H33" s="846">
        <v>1</v>
      </c>
    </row>
    <row r="34" spans="1:8" ht="12.75">
      <c r="A34" s="270" t="s">
        <v>70</v>
      </c>
      <c r="B34" s="9"/>
      <c r="C34" s="845">
        <v>28</v>
      </c>
      <c r="D34" s="1528">
        <f>'IFR 40.30 and .40'!E69</f>
        <v>0</v>
      </c>
      <c r="E34" s="1537"/>
      <c r="F34" s="89" t="s">
        <v>336</v>
      </c>
      <c r="G34" s="10">
        <v>89</v>
      </c>
      <c r="H34" s="846">
        <v>1</v>
      </c>
    </row>
    <row r="35" spans="1:8" ht="12.75">
      <c r="A35" s="270" t="s">
        <v>71</v>
      </c>
      <c r="B35" s="9"/>
      <c r="C35" s="845">
        <v>29</v>
      </c>
      <c r="D35" s="1528">
        <f>'IFR 40.30 and .40'!E70</f>
        <v>0</v>
      </c>
      <c r="E35" s="1537"/>
      <c r="F35" s="89" t="s">
        <v>336</v>
      </c>
      <c r="G35" s="10">
        <v>90</v>
      </c>
      <c r="H35" s="846">
        <v>1</v>
      </c>
    </row>
    <row r="36" spans="1:8" s="18" customFormat="1" ht="12.75">
      <c r="A36" s="271" t="s">
        <v>329</v>
      </c>
      <c r="B36" s="1310"/>
      <c r="C36" s="1306">
        <v>30</v>
      </c>
      <c r="D36" s="1766">
        <f>SUM(D26:D35)</f>
        <v>0</v>
      </c>
      <c r="E36" s="1551">
        <f>SUM(E26:E35)</f>
        <v>0</v>
      </c>
      <c r="F36" s="1307"/>
      <c r="G36" s="1308"/>
      <c r="H36" s="1309"/>
    </row>
    <row r="37" spans="1:8" ht="12.75">
      <c r="A37" s="272" t="s">
        <v>72</v>
      </c>
      <c r="B37" s="9"/>
      <c r="C37" s="845">
        <v>40</v>
      </c>
      <c r="D37" s="1767"/>
      <c r="E37" s="1505"/>
      <c r="F37" s="89" t="s">
        <v>336</v>
      </c>
      <c r="G37" s="10">
        <v>94</v>
      </c>
      <c r="H37" s="846">
        <v>1</v>
      </c>
    </row>
    <row r="38" spans="1:8" ht="12.75">
      <c r="A38" s="272" t="s">
        <v>8</v>
      </c>
      <c r="B38" s="9"/>
      <c r="C38" s="845">
        <v>41</v>
      </c>
      <c r="D38" s="1767">
        <f>'IFR 50.10'!D32</f>
        <v>0</v>
      </c>
      <c r="E38" s="1505"/>
      <c r="F38" s="89" t="s">
        <v>337</v>
      </c>
      <c r="G38" s="857" t="s">
        <v>9</v>
      </c>
      <c r="H38" s="706" t="s">
        <v>10</v>
      </c>
    </row>
    <row r="39" spans="1:8" s="18" customFormat="1" ht="12.75">
      <c r="A39" s="271" t="s">
        <v>73</v>
      </c>
      <c r="B39" s="1310"/>
      <c r="C39" s="1306">
        <v>49</v>
      </c>
      <c r="D39" s="1766">
        <f>SUM(D36:D38)</f>
        <v>0</v>
      </c>
      <c r="E39" s="1551">
        <f>SUM(E36:E37)</f>
        <v>0</v>
      </c>
      <c r="F39" s="1316"/>
      <c r="G39" s="1317"/>
      <c r="H39" s="1318"/>
    </row>
    <row r="40" spans="1:8" ht="12.75">
      <c r="A40" s="285" t="s">
        <v>74</v>
      </c>
      <c r="B40" s="847"/>
      <c r="C40" s="848"/>
      <c r="D40" s="1768"/>
      <c r="E40" s="1768"/>
      <c r="F40" s="850"/>
      <c r="G40" s="851"/>
      <c r="H40" s="852"/>
    </row>
    <row r="41" spans="1:8" ht="12.75">
      <c r="A41" s="287" t="s">
        <v>328</v>
      </c>
      <c r="B41" s="41"/>
      <c r="C41" s="844"/>
      <c r="D41" s="1769"/>
      <c r="E41" s="1769"/>
      <c r="F41" s="41"/>
      <c r="G41" s="41"/>
      <c r="H41" s="189"/>
    </row>
    <row r="42" spans="1:8" ht="12.75">
      <c r="A42" s="488" t="s">
        <v>1141</v>
      </c>
      <c r="B42" s="284"/>
      <c r="C42" s="955">
        <v>50</v>
      </c>
      <c r="D42" s="1474">
        <f>'IFR 60.30'!E25</f>
        <v>0</v>
      </c>
      <c r="E42" s="1765"/>
      <c r="F42" s="1321" t="s">
        <v>338</v>
      </c>
      <c r="G42" s="490">
        <v>23</v>
      </c>
      <c r="H42" s="952">
        <v>1</v>
      </c>
    </row>
    <row r="43" spans="1:8" ht="12.75">
      <c r="A43" s="193" t="s">
        <v>1142</v>
      </c>
      <c r="B43" s="274"/>
      <c r="C43" s="845">
        <v>51</v>
      </c>
      <c r="D43" s="1770">
        <f>'IFR 60.30'!E37</f>
        <v>0</v>
      </c>
      <c r="E43" s="1537"/>
      <c r="F43" s="89" t="s">
        <v>338</v>
      </c>
      <c r="G43" s="10">
        <v>60</v>
      </c>
      <c r="H43" s="846">
        <v>1</v>
      </c>
    </row>
    <row r="44" spans="1:8" ht="12.75">
      <c r="A44" s="259" t="s">
        <v>787</v>
      </c>
      <c r="B44" s="274"/>
      <c r="C44" s="845">
        <v>52</v>
      </c>
      <c r="D44" s="1770">
        <f>'IFR 60.30'!E38</f>
        <v>0</v>
      </c>
      <c r="E44" s="1537"/>
      <c r="F44" s="89" t="s">
        <v>338</v>
      </c>
      <c r="G44" s="10">
        <v>71</v>
      </c>
      <c r="H44" s="846">
        <v>1</v>
      </c>
    </row>
    <row r="45" spans="1:8" ht="12.75">
      <c r="A45" s="193" t="s">
        <v>75</v>
      </c>
      <c r="B45" s="274"/>
      <c r="C45" s="845">
        <v>53</v>
      </c>
      <c r="D45" s="1770">
        <f>'IFR 60.30'!E41</f>
        <v>0</v>
      </c>
      <c r="E45" s="1537"/>
      <c r="F45" s="89" t="s">
        <v>338</v>
      </c>
      <c r="G45" s="10">
        <v>74</v>
      </c>
      <c r="H45" s="846">
        <v>1</v>
      </c>
    </row>
    <row r="46" spans="1:8" ht="22.5" customHeight="1">
      <c r="A46" s="2170" t="s">
        <v>78</v>
      </c>
      <c r="B46" s="2171"/>
      <c r="C46" s="845">
        <v>54</v>
      </c>
      <c r="D46" s="1770"/>
      <c r="E46" s="1537"/>
      <c r="F46" s="89"/>
      <c r="G46" s="10"/>
      <c r="H46" s="846"/>
    </row>
    <row r="47" spans="1:8" s="18" customFormat="1" ht="12.75">
      <c r="A47" s="273" t="s">
        <v>330</v>
      </c>
      <c r="B47" s="1305"/>
      <c r="C47" s="1306">
        <v>55</v>
      </c>
      <c r="D47" s="1771">
        <f>SUM(D42:D46)</f>
        <v>0</v>
      </c>
      <c r="E47" s="1771">
        <f>SUM(E42:E46)</f>
        <v>0</v>
      </c>
      <c r="F47" s="1307"/>
      <c r="G47" s="1308"/>
      <c r="H47" s="1309"/>
    </row>
    <row r="48" spans="1:8" ht="12.75">
      <c r="A48" s="275" t="s">
        <v>79</v>
      </c>
      <c r="B48" s="274"/>
      <c r="C48" s="845">
        <v>60</v>
      </c>
      <c r="D48" s="1770">
        <f>'IFR 60.40'!E38</f>
        <v>0</v>
      </c>
      <c r="E48" s="1537"/>
      <c r="F48" s="89" t="s">
        <v>339</v>
      </c>
      <c r="G48" s="10">
        <v>49</v>
      </c>
      <c r="H48" s="846">
        <v>1</v>
      </c>
    </row>
    <row r="49" spans="1:8" ht="12.75">
      <c r="A49" s="287" t="s">
        <v>80</v>
      </c>
      <c r="B49" s="63"/>
      <c r="C49" s="853">
        <v>69</v>
      </c>
      <c r="D49" s="1772">
        <f>SUM(D47:D48)</f>
        <v>0</v>
      </c>
      <c r="E49" s="1772">
        <f>SUM(E47:E48)</f>
        <v>0</v>
      </c>
      <c r="F49" s="198"/>
      <c r="G49" s="447"/>
      <c r="H49" s="153"/>
    </row>
    <row r="50" spans="1:8" ht="12.75">
      <c r="A50" s="288" t="s">
        <v>96</v>
      </c>
      <c r="B50" s="289"/>
      <c r="C50" s="848"/>
      <c r="D50" s="1768"/>
      <c r="E50" s="1768"/>
      <c r="F50" s="847"/>
      <c r="G50" s="847"/>
      <c r="H50" s="849"/>
    </row>
    <row r="51" spans="1:8" ht="12.75">
      <c r="A51" s="275" t="s">
        <v>81</v>
      </c>
      <c r="B51" s="274"/>
      <c r="C51" s="845">
        <v>70</v>
      </c>
      <c r="D51" s="1770">
        <f>'IFR 30.20'!D28</f>
        <v>0</v>
      </c>
      <c r="E51" s="1537"/>
      <c r="F51" s="89" t="s">
        <v>340</v>
      </c>
      <c r="G51" s="10">
        <v>20</v>
      </c>
      <c r="H51" s="846">
        <v>1</v>
      </c>
    </row>
    <row r="52" spans="1:8" ht="12.75">
      <c r="A52" s="275" t="s">
        <v>82</v>
      </c>
      <c r="B52" s="274"/>
      <c r="C52" s="845">
        <v>71</v>
      </c>
      <c r="D52" s="1770">
        <f>'IFR 30.20'!D48</f>
        <v>0</v>
      </c>
      <c r="E52" s="1537"/>
      <c r="F52" s="89" t="s">
        <v>340</v>
      </c>
      <c r="G52" s="10">
        <v>50</v>
      </c>
      <c r="H52" s="846">
        <v>1</v>
      </c>
    </row>
    <row r="53" spans="1:8" ht="12.75">
      <c r="A53" s="275" t="s">
        <v>94</v>
      </c>
      <c r="B53" s="9"/>
      <c r="C53" s="845">
        <v>72</v>
      </c>
      <c r="D53" s="1770">
        <f>'IFR 30.21'!D28</f>
        <v>0</v>
      </c>
      <c r="E53" s="1537"/>
      <c r="F53" s="89" t="s">
        <v>341</v>
      </c>
      <c r="G53" s="10">
        <v>71</v>
      </c>
      <c r="H53" s="846">
        <v>1</v>
      </c>
    </row>
    <row r="54" spans="1:8" s="18" customFormat="1" ht="12.75">
      <c r="A54" s="276" t="s">
        <v>331</v>
      </c>
      <c r="B54" s="1310"/>
      <c r="C54" s="1306">
        <v>73</v>
      </c>
      <c r="D54" s="1771">
        <f>D51+D52-D53</f>
        <v>0</v>
      </c>
      <c r="E54" s="1771">
        <f>SUM(E51:E53)</f>
        <v>0</v>
      </c>
      <c r="F54" s="1307"/>
      <c r="G54" s="1308"/>
      <c r="H54" s="1309"/>
    </row>
    <row r="55" spans="1:8" s="18" customFormat="1" ht="13.5" thickBot="1">
      <c r="A55" s="277" t="s">
        <v>97</v>
      </c>
      <c r="B55" s="1311"/>
      <c r="C55" s="1312">
        <v>79</v>
      </c>
      <c r="D55" s="1773">
        <f>D49+D54</f>
        <v>0</v>
      </c>
      <c r="E55" s="1773">
        <f>E49+E54</f>
        <v>0</v>
      </c>
      <c r="F55" s="1313"/>
      <c r="G55" s="1314"/>
      <c r="H55" s="1315"/>
    </row>
    <row r="56" spans="1:5" ht="12.75">
      <c r="A56" s="21"/>
      <c r="B56" s="21"/>
      <c r="C56" s="343"/>
      <c r="D56" s="343"/>
      <c r="E56" s="343"/>
    </row>
    <row r="57" spans="4:10" ht="12.75">
      <c r="D57" s="343"/>
      <c r="E57" s="343"/>
      <c r="F57" s="21"/>
      <c r="G57" s="855"/>
      <c r="H57" s="855"/>
      <c r="I57" s="837"/>
      <c r="J57" s="855"/>
    </row>
    <row r="58" spans="4:10" ht="12.75">
      <c r="D58" s="343"/>
      <c r="E58" s="343"/>
      <c r="F58" s="21"/>
      <c r="G58" s="21"/>
      <c r="H58" s="21"/>
      <c r="J58" s="21"/>
    </row>
    <row r="60" spans="4:8" ht="12.75">
      <c r="D60" s="856"/>
      <c r="E60" s="856"/>
      <c r="F60" s="13"/>
      <c r="G60" s="13"/>
      <c r="H60" s="13"/>
    </row>
    <row r="61" spans="1:8" ht="12.75">
      <c r="A61" s="334" t="s">
        <v>1175</v>
      </c>
      <c r="B61" s="85"/>
      <c r="C61" s="350"/>
      <c r="D61" s="2060" t="s">
        <v>1145</v>
      </c>
      <c r="E61" s="2060"/>
      <c r="F61" s="2060"/>
      <c r="G61" s="2060"/>
      <c r="H61" s="2060"/>
    </row>
    <row r="62" spans="1:8" ht="12.75">
      <c r="A62" s="342" t="s">
        <v>327</v>
      </c>
      <c r="B62" s="83"/>
      <c r="C62" s="82"/>
      <c r="D62" s="2059" t="s">
        <v>326</v>
      </c>
      <c r="E62" s="2059"/>
      <c r="F62" s="2059"/>
      <c r="G62" s="2059"/>
      <c r="H62" s="2059"/>
    </row>
  </sheetData>
  <mergeCells count="5">
    <mergeCell ref="C9:H9"/>
    <mergeCell ref="D61:H61"/>
    <mergeCell ref="D62:H62"/>
    <mergeCell ref="A46:B46"/>
    <mergeCell ref="C11:H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8"/>
  <sheetViews>
    <sheetView workbookViewId="0" topLeftCell="B31">
      <selection activeCell="F39" sqref="F39"/>
    </sheetView>
  </sheetViews>
  <sheetFormatPr defaultColWidth="9.140625" defaultRowHeight="12.75"/>
  <cols>
    <col min="1" max="1" width="4.28125" style="1" customWidth="1"/>
    <col min="2" max="2" width="3.57421875" style="1" customWidth="1"/>
    <col min="3" max="3" width="4.00390625" style="1" customWidth="1"/>
    <col min="4" max="4" width="60.7109375" style="1" customWidth="1"/>
    <col min="5" max="5" width="3.7109375" style="1" customWidth="1"/>
    <col min="6" max="7" width="20.8515625" style="1" customWidth="1"/>
    <col min="8" max="16384" width="9.140625" style="1" customWidth="1"/>
  </cols>
  <sheetData>
    <row r="4" spans="1:7" ht="15">
      <c r="A4" s="79"/>
      <c r="B4" s="79"/>
      <c r="D4" s="494"/>
      <c r="E4" s="494"/>
      <c r="G4" s="44"/>
    </row>
    <row r="5" spans="1:6" ht="15">
      <c r="A5" s="341" t="s">
        <v>1174</v>
      </c>
      <c r="B5" s="341"/>
      <c r="C5" s="858"/>
      <c r="F5" s="324"/>
    </row>
    <row r="6" spans="1:5" ht="15.75">
      <c r="A6" s="725" t="s">
        <v>398</v>
      </c>
      <c r="B6" s="725"/>
      <c r="C6" s="815"/>
      <c r="D6" s="18"/>
      <c r="E6" s="18"/>
    </row>
    <row r="7" spans="1:6" ht="15.75" thickBot="1">
      <c r="A7" s="341"/>
      <c r="B7" s="341"/>
      <c r="C7" s="859"/>
      <c r="F7" s="324"/>
    </row>
    <row r="8" spans="1:7" ht="13.5" thickTop="1">
      <c r="A8" s="771"/>
      <c r="B8" s="860"/>
      <c r="C8" s="772"/>
      <c r="D8" s="729"/>
      <c r="E8" s="729"/>
      <c r="F8" s="729"/>
      <c r="G8" s="730"/>
    </row>
    <row r="9" spans="1:7" ht="15.75" thickBot="1">
      <c r="A9" s="337" t="s">
        <v>983</v>
      </c>
      <c r="B9" s="340"/>
      <c r="C9" s="343"/>
      <c r="D9" s="44"/>
      <c r="E9" s="44"/>
      <c r="F9" s="2172">
        <f>'Cover '!F5</f>
        <v>0</v>
      </c>
      <c r="G9" s="2173"/>
    </row>
    <row r="10" spans="1:7" ht="12.75">
      <c r="A10" s="330"/>
      <c r="B10" s="21"/>
      <c r="C10" s="343"/>
      <c r="D10" s="734"/>
      <c r="E10" s="734"/>
      <c r="F10" s="1491"/>
      <c r="G10" s="1492"/>
    </row>
    <row r="11" spans="1:7" ht="15.75" thickBot="1">
      <c r="A11" s="337" t="s">
        <v>1524</v>
      </c>
      <c r="B11" s="340"/>
      <c r="C11" s="343"/>
      <c r="D11" s="21"/>
      <c r="E11" s="21"/>
      <c r="F11" s="2174">
        <f>'Cover '!F7</f>
        <v>0</v>
      </c>
      <c r="G11" s="2175"/>
    </row>
    <row r="12" spans="1:7" ht="13.5" thickBot="1">
      <c r="A12" s="347"/>
      <c r="B12" s="717"/>
      <c r="C12" s="695"/>
      <c r="D12" s="813"/>
      <c r="E12" s="813"/>
      <c r="F12" s="861"/>
      <c r="G12" s="862"/>
    </row>
    <row r="13" spans="1:7" ht="13.5" thickTop="1">
      <c r="A13" s="21"/>
      <c r="B13" s="21"/>
      <c r="C13" s="343"/>
      <c r="D13" s="734"/>
      <c r="E13" s="734"/>
      <c r="F13" s="734"/>
      <c r="G13" s="734"/>
    </row>
    <row r="14" spans="4:7" ht="15.75" thickBot="1">
      <c r="D14" s="494"/>
      <c r="E14" s="494"/>
      <c r="G14" s="837" t="s">
        <v>174</v>
      </c>
    </row>
    <row r="15" spans="1:7" ht="14.25">
      <c r="A15" s="863"/>
      <c r="B15" s="863"/>
      <c r="C15" s="863"/>
      <c r="D15" s="863"/>
      <c r="E15" s="863"/>
      <c r="F15" s="1334" t="s">
        <v>711</v>
      </c>
      <c r="G15" s="1337" t="s">
        <v>712</v>
      </c>
    </row>
    <row r="16" spans="1:7" ht="14.25">
      <c r="A16" s="863"/>
      <c r="B16" s="863"/>
      <c r="C16" s="863"/>
      <c r="D16" s="863"/>
      <c r="E16" s="863"/>
      <c r="F16" s="1335" t="s">
        <v>1361</v>
      </c>
      <c r="G16" s="1338" t="s">
        <v>1361</v>
      </c>
    </row>
    <row r="17" spans="1:7" ht="14.25">
      <c r="A17" s="863"/>
      <c r="B17" s="863"/>
      <c r="C17" s="863"/>
      <c r="D17" s="863"/>
      <c r="E17" s="863"/>
      <c r="F17" s="1336" t="s">
        <v>1114</v>
      </c>
      <c r="G17" s="1339" t="s">
        <v>1115</v>
      </c>
    </row>
    <row r="18" spans="1:7" ht="14.25">
      <c r="A18" s="863"/>
      <c r="B18" s="863"/>
      <c r="C18" s="863"/>
      <c r="D18" s="863"/>
      <c r="E18" s="863"/>
      <c r="F18" s="1344"/>
      <c r="G18" s="1345"/>
    </row>
    <row r="19" spans="1:7" ht="15">
      <c r="A19" s="867" t="s">
        <v>713</v>
      </c>
      <c r="B19" s="863"/>
      <c r="C19" s="863"/>
      <c r="D19" s="863"/>
      <c r="E19" s="863"/>
      <c r="F19" s="1346"/>
      <c r="G19" s="1347"/>
    </row>
    <row r="20" spans="1:7" ht="15">
      <c r="A20" s="863"/>
      <c r="B20" s="867" t="s">
        <v>714</v>
      </c>
      <c r="C20" s="863"/>
      <c r="D20" s="863"/>
      <c r="E20" s="863"/>
      <c r="F20" s="1348"/>
      <c r="G20" s="1349"/>
    </row>
    <row r="21" spans="1:7" ht="14.25">
      <c r="A21" s="868"/>
      <c r="B21" s="868"/>
      <c r="C21" s="868" t="s">
        <v>715</v>
      </c>
      <c r="D21" s="868"/>
      <c r="E21" s="869" t="s">
        <v>1494</v>
      </c>
      <c r="F21" s="1350"/>
      <c r="G21" s="1351"/>
    </row>
    <row r="22" spans="1:7" ht="14.25">
      <c r="A22" s="868"/>
      <c r="B22" s="868"/>
      <c r="C22" s="868" t="s">
        <v>716</v>
      </c>
      <c r="D22" s="868"/>
      <c r="E22" s="869" t="s">
        <v>1495</v>
      </c>
      <c r="F22" s="1350"/>
      <c r="G22" s="1351"/>
    </row>
    <row r="23" spans="1:7" s="18" customFormat="1" ht="15">
      <c r="A23" s="870"/>
      <c r="B23" s="870" t="s">
        <v>1307</v>
      </c>
      <c r="C23" s="867"/>
      <c r="D23" s="870"/>
      <c r="E23" s="872" t="s">
        <v>1496</v>
      </c>
      <c r="F23" s="1352">
        <f>SUM(F21:F22)</f>
        <v>0</v>
      </c>
      <c r="G23" s="1353">
        <f>SUM(G21:G22)</f>
        <v>0</v>
      </c>
    </row>
    <row r="24" spans="1:7" ht="14.25">
      <c r="A24" s="868"/>
      <c r="B24" s="868"/>
      <c r="C24" s="868" t="s">
        <v>717</v>
      </c>
      <c r="D24" s="868"/>
      <c r="E24" s="869" t="s">
        <v>1512</v>
      </c>
      <c r="F24" s="1354"/>
      <c r="G24" s="1355"/>
    </row>
    <row r="25" spans="1:7" ht="15">
      <c r="A25" s="868"/>
      <c r="B25" s="871" t="s">
        <v>342</v>
      </c>
      <c r="C25" s="868"/>
      <c r="D25" s="868"/>
      <c r="E25" s="869" t="s">
        <v>1513</v>
      </c>
      <c r="F25" s="1350"/>
      <c r="G25" s="1351"/>
    </row>
    <row r="26" spans="1:7" ht="14.25">
      <c r="A26" s="868"/>
      <c r="B26" s="868"/>
      <c r="C26" s="868" t="s">
        <v>719</v>
      </c>
      <c r="D26" s="868"/>
      <c r="E26" s="869" t="s">
        <v>1514</v>
      </c>
      <c r="F26" s="1354"/>
      <c r="G26" s="1355"/>
    </row>
    <row r="27" spans="1:7" ht="15">
      <c r="A27" s="868"/>
      <c r="B27" s="871" t="s">
        <v>343</v>
      </c>
      <c r="C27" s="868"/>
      <c r="D27" s="868"/>
      <c r="E27" s="869" t="s">
        <v>1170</v>
      </c>
      <c r="F27" s="1350"/>
      <c r="G27" s="1351"/>
    </row>
    <row r="28" spans="1:7" ht="14.25">
      <c r="A28" s="868"/>
      <c r="B28" s="868"/>
      <c r="C28" s="868" t="s">
        <v>720</v>
      </c>
      <c r="D28" s="868"/>
      <c r="E28" s="869" t="s">
        <v>722</v>
      </c>
      <c r="F28" s="1350"/>
      <c r="G28" s="1351"/>
    </row>
    <row r="29" spans="1:7" ht="14.25">
      <c r="A29" s="868"/>
      <c r="B29" s="868"/>
      <c r="C29" s="868" t="s">
        <v>721</v>
      </c>
      <c r="D29" s="868"/>
      <c r="E29" s="869" t="s">
        <v>1171</v>
      </c>
      <c r="F29" s="1354"/>
      <c r="G29" s="1355"/>
    </row>
    <row r="30" spans="1:7" ht="15">
      <c r="A30" s="868"/>
      <c r="B30" s="871" t="s">
        <v>344</v>
      </c>
      <c r="C30" s="868"/>
      <c r="D30" s="868"/>
      <c r="E30" s="869" t="s">
        <v>724</v>
      </c>
      <c r="F30" s="1354">
        <f>'IFR 70.30(RE)'!G32</f>
        <v>0</v>
      </c>
      <c r="G30" s="1355"/>
    </row>
    <row r="31" spans="1:7" ht="14.25">
      <c r="A31" s="868"/>
      <c r="B31" s="868"/>
      <c r="C31" s="868" t="s">
        <v>723</v>
      </c>
      <c r="D31" s="868"/>
      <c r="E31" s="869" t="s">
        <v>707</v>
      </c>
      <c r="F31" s="1350"/>
      <c r="G31" s="1351"/>
    </row>
    <row r="32" spans="1:7" ht="14.25">
      <c r="A32" s="868"/>
      <c r="B32" s="868"/>
      <c r="C32" s="868" t="s">
        <v>725</v>
      </c>
      <c r="D32" s="868"/>
      <c r="E32" s="869"/>
      <c r="F32" s="1348"/>
      <c r="G32" s="1349"/>
    </row>
    <row r="33" spans="1:7" ht="14.25">
      <c r="A33" s="868"/>
      <c r="B33" s="868"/>
      <c r="C33" s="868"/>
      <c r="D33" s="868" t="s">
        <v>1308</v>
      </c>
      <c r="E33" s="869">
        <v>12</v>
      </c>
      <c r="F33" s="1350"/>
      <c r="G33" s="1351"/>
    </row>
    <row r="34" spans="1:7" ht="14.25">
      <c r="A34" s="868"/>
      <c r="B34" s="868"/>
      <c r="C34" s="868"/>
      <c r="D34" s="868" t="s">
        <v>119</v>
      </c>
      <c r="E34" s="869">
        <v>13</v>
      </c>
      <c r="F34" s="1350"/>
      <c r="G34" s="1351"/>
    </row>
    <row r="35" spans="1:7" ht="14.25">
      <c r="A35" s="868"/>
      <c r="B35" s="868"/>
      <c r="C35" s="868" t="s">
        <v>726</v>
      </c>
      <c r="D35" s="868"/>
      <c r="E35" s="869">
        <v>14</v>
      </c>
      <c r="F35" s="1354"/>
      <c r="G35" s="1355"/>
    </row>
    <row r="36" spans="1:7" s="18" customFormat="1" ht="15">
      <c r="A36" s="870"/>
      <c r="B36" s="871" t="s">
        <v>350</v>
      </c>
      <c r="C36" s="870"/>
      <c r="D36" s="870"/>
      <c r="E36" s="872" t="s">
        <v>178</v>
      </c>
      <c r="F36" s="1356">
        <f>SUM(F31:F35)</f>
        <v>0</v>
      </c>
      <c r="G36" s="1357">
        <f>SUM(G31:G35)</f>
        <v>0</v>
      </c>
    </row>
    <row r="37" spans="1:7" ht="15">
      <c r="A37" s="868"/>
      <c r="B37" s="871"/>
      <c r="C37" s="868"/>
      <c r="D37" s="868"/>
      <c r="E37" s="869"/>
      <c r="F37" s="1358"/>
      <c r="G37" s="1359"/>
    </row>
    <row r="38" spans="1:7" ht="15">
      <c r="A38" s="868"/>
      <c r="B38" s="871"/>
      <c r="C38" s="868"/>
      <c r="D38" s="868"/>
      <c r="E38" s="869"/>
      <c r="F38" s="1348"/>
      <c r="G38" s="1349"/>
    </row>
    <row r="39" spans="1:7" ht="14.25">
      <c r="A39" s="868"/>
      <c r="B39" s="868"/>
      <c r="C39" s="868" t="s">
        <v>569</v>
      </c>
      <c r="D39" s="868"/>
      <c r="E39" s="869" t="s">
        <v>727</v>
      </c>
      <c r="F39" s="1774"/>
      <c r="G39" s="1351"/>
    </row>
    <row r="40" spans="1:7" ht="15">
      <c r="A40" s="870"/>
      <c r="B40" s="868"/>
      <c r="C40" s="868"/>
      <c r="D40" s="868"/>
      <c r="E40" s="869"/>
      <c r="F40" s="1775"/>
      <c r="G40" s="1349"/>
    </row>
    <row r="41" spans="2:7" s="18" customFormat="1" ht="15">
      <c r="B41" s="871" t="s">
        <v>345</v>
      </c>
      <c r="C41" s="870"/>
      <c r="D41" s="870"/>
      <c r="E41" s="872" t="s">
        <v>799</v>
      </c>
      <c r="F41" s="1343">
        <f>F30-F36+F39</f>
        <v>0</v>
      </c>
      <c r="G41" s="1342">
        <f>G30-G36</f>
        <v>0</v>
      </c>
    </row>
    <row r="42" spans="1:7" ht="14.25">
      <c r="A42" s="868"/>
      <c r="B42" s="868"/>
      <c r="C42" s="868"/>
      <c r="D42" s="868"/>
      <c r="E42" s="868"/>
      <c r="F42" s="1348"/>
      <c r="G42" s="1349"/>
    </row>
    <row r="43" spans="1:7" ht="15">
      <c r="A43" s="870" t="s">
        <v>728</v>
      </c>
      <c r="B43" s="868"/>
      <c r="C43" s="868"/>
      <c r="D43" s="868"/>
      <c r="E43" s="868"/>
      <c r="F43" s="1348"/>
      <c r="G43" s="1349"/>
    </row>
    <row r="44" spans="1:7" ht="14.25">
      <c r="A44" s="868"/>
      <c r="B44" s="873" t="s">
        <v>1314</v>
      </c>
      <c r="C44" s="868"/>
      <c r="D44" s="868"/>
      <c r="E44" s="869">
        <v>31</v>
      </c>
      <c r="F44" s="1350"/>
      <c r="G44" s="1351"/>
    </row>
    <row r="45" spans="1:7" ht="14.25">
      <c r="A45" s="868"/>
      <c r="B45" s="868" t="s">
        <v>1315</v>
      </c>
      <c r="C45" s="868"/>
      <c r="D45" s="868"/>
      <c r="E45" s="869">
        <v>32</v>
      </c>
      <c r="F45" s="1354"/>
      <c r="G45" s="1355"/>
    </row>
    <row r="46" spans="1:7" s="18" customFormat="1" ht="15">
      <c r="A46" s="870"/>
      <c r="B46" s="871" t="s">
        <v>351</v>
      </c>
      <c r="C46" s="870"/>
      <c r="D46" s="870"/>
      <c r="E46" s="872" t="s">
        <v>1219</v>
      </c>
      <c r="F46" s="1356">
        <f>SUM(F44:F45)</f>
        <v>0</v>
      </c>
      <c r="G46" s="1357">
        <f>SUM(G44:G45)</f>
        <v>0</v>
      </c>
    </row>
    <row r="47" spans="1:7" ht="15">
      <c r="A47" s="868"/>
      <c r="B47" s="871"/>
      <c r="C47" s="868"/>
      <c r="D47" s="868"/>
      <c r="E47" s="869"/>
      <c r="F47" s="1348"/>
      <c r="G47" s="1349"/>
    </row>
    <row r="48" spans="1:7" ht="15">
      <c r="A48" s="870" t="s">
        <v>1220</v>
      </c>
      <c r="B48" s="868"/>
      <c r="C48" s="868"/>
      <c r="D48" s="868"/>
      <c r="E48" s="868"/>
      <c r="F48" s="1348"/>
      <c r="G48" s="1349"/>
    </row>
    <row r="49" spans="1:7" ht="14.25">
      <c r="A49" s="868"/>
      <c r="B49" s="868" t="s">
        <v>1221</v>
      </c>
      <c r="C49" s="868"/>
      <c r="D49" s="868"/>
      <c r="E49" s="868"/>
      <c r="F49" s="1348"/>
      <c r="G49" s="1349"/>
    </row>
    <row r="50" spans="1:7" ht="14.25">
      <c r="A50" s="868"/>
      <c r="B50" s="868"/>
      <c r="C50" s="873" t="s">
        <v>384</v>
      </c>
      <c r="D50" s="874"/>
      <c r="E50" s="869" t="s">
        <v>1222</v>
      </c>
      <c r="F50" s="1350"/>
      <c r="G50" s="1351"/>
    </row>
    <row r="51" spans="1:7" ht="14.25">
      <c r="A51" s="868"/>
      <c r="B51" s="868" t="s">
        <v>1223</v>
      </c>
      <c r="C51" s="868"/>
      <c r="D51" s="868"/>
      <c r="E51" s="869" t="s">
        <v>1224</v>
      </c>
      <c r="F51" s="1350"/>
      <c r="G51" s="1351"/>
    </row>
    <row r="52" spans="1:7" ht="14.25">
      <c r="A52" s="868"/>
      <c r="B52" s="868" t="s">
        <v>1225</v>
      </c>
      <c r="C52" s="868"/>
      <c r="D52" s="868"/>
      <c r="E52" s="875">
        <v>43</v>
      </c>
      <c r="F52" s="1354"/>
      <c r="G52" s="1355"/>
    </row>
    <row r="53" spans="1:7" ht="14.25">
      <c r="A53" s="868"/>
      <c r="B53" s="868"/>
      <c r="C53" s="868"/>
      <c r="D53" s="868"/>
      <c r="E53" s="875"/>
      <c r="F53" s="1348"/>
      <c r="G53" s="1349"/>
    </row>
    <row r="54" spans="1:7" ht="15">
      <c r="A54" s="870"/>
      <c r="B54" s="871" t="s">
        <v>346</v>
      </c>
      <c r="C54" s="870"/>
      <c r="D54" s="868"/>
      <c r="E54" s="1340" t="s">
        <v>743</v>
      </c>
      <c r="F54" s="1775"/>
      <c r="G54" s="1507"/>
    </row>
    <row r="55" spans="1:7" s="18" customFormat="1" ht="15">
      <c r="A55" s="870"/>
      <c r="B55" s="871"/>
      <c r="C55" s="870" t="s">
        <v>352</v>
      </c>
      <c r="D55" s="870"/>
      <c r="E55" s="1341">
        <v>49</v>
      </c>
      <c r="F55" s="1356"/>
      <c r="G55" s="1357"/>
    </row>
    <row r="56" spans="1:7" ht="15">
      <c r="A56" s="870"/>
      <c r="B56" s="871"/>
      <c r="C56" s="870"/>
      <c r="D56" s="868"/>
      <c r="E56" s="875"/>
      <c r="F56" s="1348"/>
      <c r="G56" s="1349"/>
    </row>
    <row r="57" spans="1:7" ht="15">
      <c r="A57" s="870" t="s">
        <v>1226</v>
      </c>
      <c r="B57" s="870"/>
      <c r="C57" s="870"/>
      <c r="D57" s="868"/>
      <c r="E57" s="875"/>
      <c r="F57" s="1348"/>
      <c r="G57" s="1349"/>
    </row>
    <row r="58" spans="1:7" ht="14.25">
      <c r="A58" s="868"/>
      <c r="B58" s="868" t="s">
        <v>1227</v>
      </c>
      <c r="C58" s="868"/>
      <c r="D58" s="868"/>
      <c r="E58" s="875">
        <v>50</v>
      </c>
      <c r="F58" s="1350"/>
      <c r="G58" s="1351"/>
    </row>
    <row r="59" spans="1:7" ht="14.25">
      <c r="A59" s="868"/>
      <c r="B59" s="876" t="s">
        <v>1228</v>
      </c>
      <c r="C59" s="868"/>
      <c r="D59" s="868"/>
      <c r="E59" s="875">
        <v>51</v>
      </c>
      <c r="F59" s="1354"/>
      <c r="G59" s="1355"/>
    </row>
    <row r="60" spans="1:7" s="18" customFormat="1" ht="15">
      <c r="A60" s="870"/>
      <c r="B60" s="871" t="s">
        <v>387</v>
      </c>
      <c r="C60" s="870"/>
      <c r="D60" s="870"/>
      <c r="E60" s="1341">
        <v>59</v>
      </c>
      <c r="F60" s="1356">
        <f>SUM(F58:F59)</f>
        <v>0</v>
      </c>
      <c r="G60" s="1360">
        <f>SUM(G58:G59)</f>
        <v>0</v>
      </c>
    </row>
    <row r="61" spans="1:7" ht="14.25">
      <c r="A61" s="873" t="s">
        <v>385</v>
      </c>
      <c r="B61" s="873"/>
      <c r="C61" s="868"/>
      <c r="D61" s="868"/>
      <c r="E61" s="875">
        <v>60</v>
      </c>
      <c r="F61" s="1354"/>
      <c r="G61" s="1776"/>
    </row>
    <row r="62" spans="1:7" s="18" customFormat="1" ht="15.75" thickBot="1">
      <c r="A62" s="871" t="s">
        <v>386</v>
      </c>
      <c r="B62" s="870"/>
      <c r="C62" s="870"/>
      <c r="D62" s="870"/>
      <c r="E62" s="1341">
        <v>89</v>
      </c>
      <c r="F62" s="1361">
        <f>F55-F46+F61</f>
        <v>0</v>
      </c>
      <c r="G62" s="1362">
        <f>G55-G46+G61</f>
        <v>0</v>
      </c>
    </row>
    <row r="63" spans="4:5" ht="15">
      <c r="D63" s="494"/>
      <c r="E63" s="494"/>
    </row>
    <row r="64" spans="4:5" ht="15">
      <c r="D64" s="494"/>
      <c r="E64" s="494"/>
    </row>
    <row r="66" spans="4:7" ht="12.75">
      <c r="D66" s="13"/>
      <c r="E66" s="13"/>
      <c r="F66" s="13"/>
      <c r="G66" s="13"/>
    </row>
    <row r="67" spans="1:7" ht="12.75">
      <c r="A67" s="334" t="s">
        <v>1175</v>
      </c>
      <c r="B67" s="334"/>
      <c r="C67" s="334"/>
      <c r="G67" s="331" t="s">
        <v>1164</v>
      </c>
    </row>
    <row r="68" spans="1:7" ht="12.75">
      <c r="A68" s="342" t="s">
        <v>400</v>
      </c>
      <c r="B68" s="342"/>
      <c r="C68" s="82"/>
      <c r="G68" s="331" t="s">
        <v>399</v>
      </c>
    </row>
  </sheetData>
  <mergeCells count="2">
    <mergeCell ref="F9:G9"/>
    <mergeCell ref="F11:G11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7"/>
  <sheetViews>
    <sheetView workbookViewId="0" topLeftCell="A1">
      <selection activeCell="F5" sqref="F5:J5"/>
    </sheetView>
  </sheetViews>
  <sheetFormatPr defaultColWidth="9.140625" defaultRowHeight="12.75"/>
  <cols>
    <col min="1" max="1" width="46.00390625" style="1" customWidth="1"/>
    <col min="2" max="2" width="3.421875" style="1" customWidth="1"/>
    <col min="3" max="3" width="9.57421875" style="1" customWidth="1"/>
    <col min="4" max="4" width="9.140625" style="1" customWidth="1"/>
    <col min="5" max="5" width="4.421875" style="1" customWidth="1"/>
    <col min="6" max="6" width="4.28125" style="1" customWidth="1"/>
    <col min="7" max="7" width="5.28125" style="1" customWidth="1"/>
    <col min="8" max="16384" width="9.140625" style="1" customWidth="1"/>
  </cols>
  <sheetData>
    <row r="1" ht="12.75"/>
    <row r="2" ht="12.75"/>
    <row r="3" ht="12.75"/>
    <row r="4" spans="1:5" ht="15">
      <c r="A4" s="79"/>
      <c r="B4" s="494"/>
      <c r="E4" s="840"/>
    </row>
    <row r="5" spans="1:8" ht="15">
      <c r="A5" s="341" t="s">
        <v>1174</v>
      </c>
      <c r="B5" s="836"/>
      <c r="H5" s="316"/>
    </row>
    <row r="6" spans="1:3" ht="15.75">
      <c r="A6" s="725" t="s">
        <v>819</v>
      </c>
      <c r="B6" s="723"/>
      <c r="C6" s="18"/>
    </row>
    <row r="7" spans="1:2" ht="15.75" thickBot="1">
      <c r="A7" s="341"/>
      <c r="B7" s="341"/>
    </row>
    <row r="8" spans="1:7" ht="13.5" thickTop="1">
      <c r="A8" s="771"/>
      <c r="B8" s="483"/>
      <c r="C8" s="729"/>
      <c r="D8" s="729"/>
      <c r="E8" s="729"/>
      <c r="F8" s="729"/>
      <c r="G8" s="730"/>
    </row>
    <row r="9" spans="1:7" ht="15.75" thickBot="1">
      <c r="A9" s="337" t="s">
        <v>983</v>
      </c>
      <c r="B9" s="21"/>
      <c r="C9" s="2064">
        <f>'Cover '!F5</f>
        <v>0</v>
      </c>
      <c r="D9" s="2064"/>
      <c r="E9" s="2064"/>
      <c r="F9" s="2064"/>
      <c r="G9" s="2052"/>
    </row>
    <row r="10" spans="1:7" ht="12.75">
      <c r="A10" s="330"/>
      <c r="B10" s="21"/>
      <c r="C10" s="811"/>
      <c r="D10" s="811"/>
      <c r="E10" s="811"/>
      <c r="F10" s="811"/>
      <c r="G10" s="812"/>
    </row>
    <row r="11" spans="1:7" ht="15.75" thickBot="1">
      <c r="A11" s="337" t="s">
        <v>1524</v>
      </c>
      <c r="B11" s="21"/>
      <c r="C11" s="2064">
        <f>'Cover '!F7</f>
        <v>0</v>
      </c>
      <c r="D11" s="2064"/>
      <c r="E11" s="2064"/>
      <c r="F11" s="2064"/>
      <c r="G11" s="2052"/>
    </row>
    <row r="12" spans="1:7" ht="13.5" thickBot="1">
      <c r="A12" s="347"/>
      <c r="B12" s="717"/>
      <c r="C12" s="813"/>
      <c r="D12" s="813"/>
      <c r="E12" s="813"/>
      <c r="F12" s="813"/>
      <c r="G12" s="814"/>
    </row>
    <row r="13" ht="16.5" thickBot="1" thickTop="1">
      <c r="B13" s="494"/>
    </row>
    <row r="14" spans="1:7" ht="48">
      <c r="A14" s="150"/>
      <c r="B14" s="495"/>
      <c r="C14" s="151" t="s">
        <v>1033</v>
      </c>
      <c r="D14" s="151" t="s">
        <v>1034</v>
      </c>
      <c r="E14" s="496" t="s">
        <v>1035</v>
      </c>
      <c r="F14" s="497"/>
      <c r="G14" s="498"/>
    </row>
    <row r="15" spans="1:7" ht="31.5">
      <c r="A15" s="97"/>
      <c r="B15" s="877"/>
      <c r="C15" s="506">
        <v>1</v>
      </c>
      <c r="D15" s="878">
        <v>2</v>
      </c>
      <c r="E15" s="3" t="s">
        <v>1036</v>
      </c>
      <c r="F15" s="3" t="s">
        <v>1037</v>
      </c>
      <c r="G15" s="879" t="s">
        <v>1038</v>
      </c>
    </row>
    <row r="16" spans="1:7" ht="15.75" thickBot="1">
      <c r="A16" s="252" t="s">
        <v>1039</v>
      </c>
      <c r="B16" s="880"/>
      <c r="C16" s="72"/>
      <c r="D16" s="72"/>
      <c r="E16" s="72"/>
      <c r="F16" s="72"/>
      <c r="G16" s="148"/>
    </row>
    <row r="17" spans="1:7" ht="15">
      <c r="A17" s="253" t="s">
        <v>1023</v>
      </c>
      <c r="B17" s="293">
        <v>1</v>
      </c>
      <c r="C17" s="1510"/>
      <c r="D17" s="1510"/>
      <c r="E17" s="2179"/>
      <c r="F17" s="2180"/>
      <c r="G17" s="2181"/>
    </row>
    <row r="18" spans="1:7" ht="12.75">
      <c r="A18" s="881"/>
      <c r="B18" s="294"/>
      <c r="C18" s="1777"/>
      <c r="D18" s="1777"/>
      <c r="E18" s="882"/>
      <c r="F18" s="850"/>
      <c r="G18" s="852"/>
    </row>
    <row r="19" spans="1:7" ht="12.75">
      <c r="A19" s="198" t="s">
        <v>1024</v>
      </c>
      <c r="B19" s="84">
        <v>2</v>
      </c>
      <c r="C19" s="1778"/>
      <c r="D19" s="1778"/>
      <c r="E19" s="2176"/>
      <c r="F19" s="2177"/>
      <c r="G19" s="2178"/>
    </row>
    <row r="20" spans="1:7" ht="12.75">
      <c r="A20" s="881"/>
      <c r="B20" s="294"/>
      <c r="C20" s="1777"/>
      <c r="D20" s="1777"/>
      <c r="E20" s="882"/>
      <c r="F20" s="850"/>
      <c r="G20" s="852"/>
    </row>
    <row r="21" spans="1:7" ht="12.75">
      <c r="A21" s="198" t="s">
        <v>1025</v>
      </c>
      <c r="B21" s="84">
        <v>3</v>
      </c>
      <c r="C21" s="1778"/>
      <c r="D21" s="1778"/>
      <c r="E21" s="2176"/>
      <c r="F21" s="2177"/>
      <c r="G21" s="2178"/>
    </row>
    <row r="22" spans="1:7" ht="12.75">
      <c r="A22" s="881"/>
      <c r="B22" s="294"/>
      <c r="C22" s="1777"/>
      <c r="D22" s="1777"/>
      <c r="E22" s="882"/>
      <c r="F22" s="850"/>
      <c r="G22" s="852"/>
    </row>
    <row r="23" spans="1:7" ht="12.75">
      <c r="A23" s="198" t="s">
        <v>1026</v>
      </c>
      <c r="B23" s="84">
        <v>4</v>
      </c>
      <c r="C23" s="1778"/>
      <c r="D23" s="1778"/>
      <c r="E23" s="2176"/>
      <c r="F23" s="2177"/>
      <c r="G23" s="2178"/>
    </row>
    <row r="24" spans="1:7" ht="12.75">
      <c r="A24" s="881"/>
      <c r="B24" s="294"/>
      <c r="C24" s="1777"/>
      <c r="D24" s="1777"/>
      <c r="E24" s="882"/>
      <c r="F24" s="850"/>
      <c r="G24" s="852"/>
    </row>
    <row r="25" spans="1:7" ht="12.75">
      <c r="A25" s="198" t="s">
        <v>1027</v>
      </c>
      <c r="B25" s="84">
        <v>5</v>
      </c>
      <c r="C25" s="1778"/>
      <c r="D25" s="1778"/>
      <c r="E25" s="2176"/>
      <c r="F25" s="2177"/>
      <c r="G25" s="2178"/>
    </row>
    <row r="26" spans="1:7" ht="12.75">
      <c r="A26" s="881"/>
      <c r="B26" s="294"/>
      <c r="C26" s="1777"/>
      <c r="D26" s="1777"/>
      <c r="E26" s="882"/>
      <c r="F26" s="850"/>
      <c r="G26" s="852"/>
    </row>
    <row r="27" spans="1:7" ht="12.75">
      <c r="A27" s="198" t="s">
        <v>404</v>
      </c>
      <c r="B27" s="84">
        <v>6</v>
      </c>
      <c r="C27" s="1778"/>
      <c r="D27" s="1778"/>
      <c r="E27" s="2176"/>
      <c r="F27" s="2177"/>
      <c r="G27" s="2178"/>
    </row>
    <row r="28" spans="1:7" ht="12.75">
      <c r="A28" s="881"/>
      <c r="B28" s="294"/>
      <c r="C28" s="1777"/>
      <c r="D28" s="1777"/>
      <c r="E28" s="882"/>
      <c r="F28" s="850"/>
      <c r="G28" s="852"/>
    </row>
    <row r="29" spans="1:7" ht="12.75">
      <c r="A29" s="198" t="s">
        <v>1029</v>
      </c>
      <c r="B29" s="84">
        <v>7</v>
      </c>
      <c r="C29" s="1778"/>
      <c r="D29" s="1778"/>
      <c r="E29" s="2176"/>
      <c r="F29" s="2177"/>
      <c r="G29" s="2178"/>
    </row>
    <row r="30" spans="1:7" ht="12.75">
      <c r="A30" s="881"/>
      <c r="B30" s="294"/>
      <c r="C30" s="1777"/>
      <c r="D30" s="1777"/>
      <c r="E30" s="882"/>
      <c r="F30" s="850"/>
      <c r="G30" s="852"/>
    </row>
    <row r="31" spans="1:7" ht="12.75">
      <c r="A31" s="198" t="s">
        <v>1030</v>
      </c>
      <c r="B31" s="84">
        <v>8</v>
      </c>
      <c r="C31" s="1778"/>
      <c r="D31" s="1778"/>
      <c r="E31" s="2176"/>
      <c r="F31" s="2177"/>
      <c r="G31" s="2178"/>
    </row>
    <row r="32" spans="1:7" ht="12.75">
      <c r="A32" s="881"/>
      <c r="B32" s="294"/>
      <c r="C32" s="1777"/>
      <c r="D32" s="1777"/>
      <c r="E32" s="882"/>
      <c r="F32" s="850"/>
      <c r="G32" s="852"/>
    </row>
    <row r="33" spans="1:7" ht="12.75">
      <c r="A33" s="198" t="s">
        <v>1031</v>
      </c>
      <c r="B33" s="84">
        <v>9</v>
      </c>
      <c r="C33" s="1778"/>
      <c r="D33" s="1778"/>
      <c r="E33" s="2176"/>
      <c r="F33" s="2177"/>
      <c r="G33" s="2178"/>
    </row>
    <row r="34" spans="1:7" ht="12.75">
      <c r="A34" s="881"/>
      <c r="B34" s="294"/>
      <c r="C34" s="1777"/>
      <c r="D34" s="1777"/>
      <c r="E34" s="882"/>
      <c r="F34" s="850"/>
      <c r="G34" s="852"/>
    </row>
    <row r="35" spans="1:7" ht="12.75">
      <c r="A35" s="198" t="s">
        <v>1032</v>
      </c>
      <c r="B35" s="84">
        <v>10</v>
      </c>
      <c r="C35" s="1778"/>
      <c r="D35" s="1778"/>
      <c r="E35" s="2176"/>
      <c r="F35" s="2177"/>
      <c r="G35" s="2178"/>
    </row>
    <row r="36" spans="1:7" ht="12.75">
      <c r="A36" s="881"/>
      <c r="B36" s="294"/>
      <c r="C36" s="1777"/>
      <c r="D36" s="1777"/>
      <c r="E36" s="882"/>
      <c r="F36" s="850"/>
      <c r="G36" s="852"/>
    </row>
    <row r="37" spans="1:7" ht="12.75">
      <c r="A37" s="198" t="s">
        <v>1607</v>
      </c>
      <c r="B37" s="84">
        <v>11</v>
      </c>
      <c r="C37" s="1778"/>
      <c r="D37" s="1778"/>
      <c r="E37" s="2176"/>
      <c r="F37" s="2177"/>
      <c r="G37" s="2178"/>
    </row>
    <row r="38" spans="1:7" ht="12.75">
      <c r="A38" s="881"/>
      <c r="B38" s="294"/>
      <c r="C38" s="1777"/>
      <c r="D38" s="1777"/>
      <c r="E38" s="882"/>
      <c r="F38" s="850"/>
      <c r="G38" s="852"/>
    </row>
    <row r="39" spans="1:7" ht="12.75">
      <c r="A39" s="198" t="s">
        <v>192</v>
      </c>
      <c r="B39" s="84">
        <v>12</v>
      </c>
      <c r="C39" s="1778"/>
      <c r="D39" s="1778"/>
      <c r="E39" s="2176"/>
      <c r="F39" s="2177"/>
      <c r="G39" s="2178"/>
    </row>
    <row r="40" spans="1:7" ht="12.75">
      <c r="A40" s="881"/>
      <c r="B40" s="294"/>
      <c r="C40" s="1777"/>
      <c r="D40" s="1777"/>
      <c r="E40" s="882"/>
      <c r="F40" s="850"/>
      <c r="G40" s="852"/>
    </row>
    <row r="41" spans="1:7" ht="12.75">
      <c r="A41" s="198" t="s">
        <v>1564</v>
      </c>
      <c r="B41" s="84">
        <v>13</v>
      </c>
      <c r="C41" s="1778"/>
      <c r="D41" s="1778"/>
      <c r="E41" s="2176"/>
      <c r="F41" s="2177"/>
      <c r="G41" s="2178"/>
    </row>
    <row r="42" spans="1:7" ht="13.5" thickBot="1">
      <c r="A42" s="883"/>
      <c r="B42" s="884"/>
      <c r="C42" s="1779"/>
      <c r="D42" s="1779"/>
      <c r="E42" s="885"/>
      <c r="F42" s="886"/>
      <c r="G42" s="887"/>
    </row>
    <row r="45" spans="3:7" ht="12.75">
      <c r="C45" s="13"/>
      <c r="D45" s="13"/>
      <c r="E45" s="13"/>
      <c r="F45" s="13"/>
      <c r="G45" s="13"/>
    </row>
    <row r="46" spans="1:7" ht="12.75">
      <c r="A46" s="334" t="s">
        <v>1176</v>
      </c>
      <c r="B46" s="85"/>
      <c r="C46" s="139"/>
      <c r="E46" s="339"/>
      <c r="G46" s="331" t="s">
        <v>1152</v>
      </c>
    </row>
    <row r="47" spans="1:8" ht="12.75">
      <c r="A47" s="342" t="s">
        <v>402</v>
      </c>
      <c r="B47" s="83"/>
      <c r="C47" s="139"/>
      <c r="E47" s="339"/>
      <c r="G47" s="331" t="s">
        <v>403</v>
      </c>
      <c r="H47" s="339"/>
    </row>
  </sheetData>
  <mergeCells count="15">
    <mergeCell ref="C9:G9"/>
    <mergeCell ref="C11:G11"/>
    <mergeCell ref="E37:G37"/>
    <mergeCell ref="E39:G39"/>
    <mergeCell ref="E17:G17"/>
    <mergeCell ref="E19:G19"/>
    <mergeCell ref="E21:G21"/>
    <mergeCell ref="E23:G23"/>
    <mergeCell ref="E41:G41"/>
    <mergeCell ref="E33:G33"/>
    <mergeCell ref="E35:G35"/>
    <mergeCell ref="E25:G25"/>
    <mergeCell ref="E27:G27"/>
    <mergeCell ref="E29:G29"/>
    <mergeCell ref="E31:G31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8"/>
  <sheetViews>
    <sheetView workbookViewId="0" topLeftCell="A1">
      <selection activeCell="F5" sqref="F5:J5"/>
    </sheetView>
  </sheetViews>
  <sheetFormatPr defaultColWidth="9.140625" defaultRowHeight="12.75"/>
  <cols>
    <col min="1" max="1" width="43.00390625" style="1" customWidth="1"/>
    <col min="2" max="2" width="4.7109375" style="1" customWidth="1"/>
    <col min="3" max="3" width="10.28125" style="1" customWidth="1"/>
    <col min="4" max="4" width="10.7109375" style="1" customWidth="1"/>
    <col min="5" max="5" width="4.7109375" style="1" customWidth="1"/>
    <col min="6" max="6" width="4.140625" style="1" customWidth="1"/>
    <col min="7" max="7" width="4.7109375" style="1" customWidth="1"/>
    <col min="8" max="16384" width="9.140625" style="1" customWidth="1"/>
  </cols>
  <sheetData>
    <row r="1" ht="12.75"/>
    <row r="2" ht="12.75"/>
    <row r="3" ht="12.75"/>
    <row r="4" spans="1:5" ht="15">
      <c r="A4" s="79"/>
      <c r="B4" s="494"/>
      <c r="E4" s="840"/>
    </row>
    <row r="5" spans="1:2" ht="15">
      <c r="A5" s="341" t="s">
        <v>1174</v>
      </c>
      <c r="B5" s="836"/>
    </row>
    <row r="6" spans="1:3" ht="15.75">
      <c r="A6" s="725" t="s">
        <v>820</v>
      </c>
      <c r="B6" s="723"/>
      <c r="C6" s="18"/>
    </row>
    <row r="7" spans="1:2" ht="15.75" thickBot="1">
      <c r="A7" s="341"/>
      <c r="B7" s="341"/>
    </row>
    <row r="8" spans="1:7" ht="13.5" thickTop="1">
      <c r="A8" s="771"/>
      <c r="B8" s="483"/>
      <c r="C8" s="729"/>
      <c r="D8" s="729"/>
      <c r="E8" s="729"/>
      <c r="F8" s="729"/>
      <c r="G8" s="730"/>
    </row>
    <row r="9" spans="1:7" ht="15.75" thickBot="1">
      <c r="A9" s="337" t="s">
        <v>983</v>
      </c>
      <c r="B9" s="21"/>
      <c r="C9" s="2064">
        <f>'Cover '!F5</f>
        <v>0</v>
      </c>
      <c r="D9" s="2064"/>
      <c r="E9" s="2064"/>
      <c r="F9" s="2064"/>
      <c r="G9" s="2052"/>
    </row>
    <row r="10" spans="1:7" ht="12.75">
      <c r="A10" s="330"/>
      <c r="B10" s="21"/>
      <c r="C10" s="811"/>
      <c r="D10" s="811"/>
      <c r="E10" s="811"/>
      <c r="F10" s="811"/>
      <c r="G10" s="812"/>
    </row>
    <row r="11" spans="1:7" ht="15.75" thickBot="1">
      <c r="A11" s="337" t="s">
        <v>1524</v>
      </c>
      <c r="B11" s="21"/>
      <c r="C11" s="2064">
        <f>'Cover '!F7</f>
        <v>0</v>
      </c>
      <c r="D11" s="2064"/>
      <c r="E11" s="2064"/>
      <c r="F11" s="2064"/>
      <c r="G11" s="2052"/>
    </row>
    <row r="12" spans="1:7" ht="13.5" thickBot="1">
      <c r="A12" s="347"/>
      <c r="B12" s="717"/>
      <c r="C12" s="813"/>
      <c r="D12" s="813"/>
      <c r="E12" s="813"/>
      <c r="F12" s="813"/>
      <c r="G12" s="814"/>
    </row>
    <row r="13" ht="16.5" thickBot="1" thickTop="1">
      <c r="B13" s="494"/>
    </row>
    <row r="14" spans="1:7" ht="48">
      <c r="A14" s="150"/>
      <c r="B14" s="495"/>
      <c r="C14" s="151" t="s">
        <v>1033</v>
      </c>
      <c r="D14" s="151" t="s">
        <v>1034</v>
      </c>
      <c r="E14" s="496" t="s">
        <v>1035</v>
      </c>
      <c r="F14" s="497"/>
      <c r="G14" s="498"/>
    </row>
    <row r="15" spans="1:7" ht="31.5">
      <c r="A15" s="97"/>
      <c r="B15" s="877"/>
      <c r="C15" s="506">
        <v>1</v>
      </c>
      <c r="D15" s="878">
        <v>2</v>
      </c>
      <c r="E15" s="3" t="s">
        <v>1036</v>
      </c>
      <c r="F15" s="3" t="s">
        <v>1037</v>
      </c>
      <c r="G15" s="879" t="s">
        <v>1038</v>
      </c>
    </row>
    <row r="16" spans="1:7" ht="15.75" thickBot="1">
      <c r="A16" s="252" t="s">
        <v>1040</v>
      </c>
      <c r="B16" s="880"/>
      <c r="C16" s="72"/>
      <c r="D16" s="72"/>
      <c r="E16" s="72"/>
      <c r="F16" s="72"/>
      <c r="G16" s="148"/>
    </row>
    <row r="17" spans="1:7" ht="15">
      <c r="A17" s="253" t="s">
        <v>1023</v>
      </c>
      <c r="B17" s="293">
        <v>1</v>
      </c>
      <c r="C17" s="1518"/>
      <c r="D17" s="1518"/>
      <c r="E17" s="2179"/>
      <c r="F17" s="2180"/>
      <c r="G17" s="2181"/>
    </row>
    <row r="18" spans="1:7" ht="12.75">
      <c r="A18" s="881"/>
      <c r="B18" s="294"/>
      <c r="C18" s="1780"/>
      <c r="D18" s="1780"/>
      <c r="E18" s="882"/>
      <c r="F18" s="850"/>
      <c r="G18" s="852"/>
    </row>
    <row r="19" spans="1:7" ht="12.75">
      <c r="A19" s="198" t="s">
        <v>1024</v>
      </c>
      <c r="B19" s="84">
        <v>2</v>
      </c>
      <c r="C19" s="1781"/>
      <c r="D19" s="1781"/>
      <c r="E19" s="2176"/>
      <c r="F19" s="2177"/>
      <c r="G19" s="2178"/>
    </row>
    <row r="20" spans="1:7" ht="12.75">
      <c r="A20" s="881"/>
      <c r="B20" s="294"/>
      <c r="C20" s="1780"/>
      <c r="D20" s="1780"/>
      <c r="E20" s="882"/>
      <c r="F20" s="850"/>
      <c r="G20" s="852"/>
    </row>
    <row r="21" spans="1:7" ht="12.75">
      <c r="A21" s="198" t="s">
        <v>1025</v>
      </c>
      <c r="B21" s="84">
        <v>3</v>
      </c>
      <c r="C21" s="1781"/>
      <c r="D21" s="1781"/>
      <c r="E21" s="2176"/>
      <c r="F21" s="2177"/>
      <c r="G21" s="2178"/>
    </row>
    <row r="22" spans="1:7" ht="12.75">
      <c r="A22" s="881"/>
      <c r="B22" s="294"/>
      <c r="C22" s="1780"/>
      <c r="D22" s="1780"/>
      <c r="E22" s="882"/>
      <c r="F22" s="850"/>
      <c r="G22" s="852"/>
    </row>
    <row r="23" spans="1:7" ht="12.75">
      <c r="A23" s="198" t="s">
        <v>1026</v>
      </c>
      <c r="B23" s="84">
        <v>4</v>
      </c>
      <c r="C23" s="1781"/>
      <c r="D23" s="1781"/>
      <c r="E23" s="2176"/>
      <c r="F23" s="2177"/>
      <c r="G23" s="2178"/>
    </row>
    <row r="24" spans="1:7" ht="12.75">
      <c r="A24" s="881"/>
      <c r="B24" s="294"/>
      <c r="C24" s="1780"/>
      <c r="D24" s="1780"/>
      <c r="E24" s="882"/>
      <c r="F24" s="850"/>
      <c r="G24" s="852"/>
    </row>
    <row r="25" spans="1:7" ht="12.75">
      <c r="A25" s="198" t="s">
        <v>1027</v>
      </c>
      <c r="B25" s="84">
        <v>5</v>
      </c>
      <c r="C25" s="1781"/>
      <c r="D25" s="1781"/>
      <c r="E25" s="2176"/>
      <c r="F25" s="2177"/>
      <c r="G25" s="2178"/>
    </row>
    <row r="26" spans="1:7" ht="12.75">
      <c r="A26" s="881"/>
      <c r="B26" s="294"/>
      <c r="C26" s="1780"/>
      <c r="D26" s="1780"/>
      <c r="E26" s="882"/>
      <c r="F26" s="850"/>
      <c r="G26" s="852"/>
    </row>
    <row r="27" spans="1:7" ht="12.75">
      <c r="A27" s="198" t="s">
        <v>1028</v>
      </c>
      <c r="B27" s="84">
        <v>6</v>
      </c>
      <c r="C27" s="1781"/>
      <c r="D27" s="1781"/>
      <c r="E27" s="2176"/>
      <c r="F27" s="2177"/>
      <c r="G27" s="2178"/>
    </row>
    <row r="28" spans="1:7" ht="12.75">
      <c r="A28" s="881"/>
      <c r="B28" s="294"/>
      <c r="C28" s="1780"/>
      <c r="D28" s="1780"/>
      <c r="E28" s="882"/>
      <c r="F28" s="850"/>
      <c r="G28" s="852"/>
    </row>
    <row r="29" spans="1:7" ht="12.75">
      <c r="A29" s="198" t="s">
        <v>809</v>
      </c>
      <c r="B29" s="84">
        <v>7</v>
      </c>
      <c r="C29" s="1781"/>
      <c r="D29" s="1781"/>
      <c r="E29" s="2176"/>
      <c r="F29" s="2177"/>
      <c r="G29" s="2178"/>
    </row>
    <row r="30" spans="1:7" ht="12.75">
      <c r="A30" s="881"/>
      <c r="B30" s="294"/>
      <c r="C30" s="1780"/>
      <c r="D30" s="1780"/>
      <c r="E30" s="882"/>
      <c r="F30" s="850"/>
      <c r="G30" s="852"/>
    </row>
    <row r="31" spans="1:7" ht="12.75">
      <c r="A31" s="198" t="s">
        <v>810</v>
      </c>
      <c r="B31" s="84">
        <v>8</v>
      </c>
      <c r="C31" s="1781"/>
      <c r="D31" s="1781"/>
      <c r="E31" s="2176"/>
      <c r="F31" s="2177"/>
      <c r="G31" s="2178"/>
    </row>
    <row r="32" spans="1:7" ht="12.75">
      <c r="A32" s="881"/>
      <c r="B32" s="294"/>
      <c r="C32" s="1780"/>
      <c r="D32" s="1780"/>
      <c r="E32" s="882"/>
      <c r="F32" s="850"/>
      <c r="G32" s="852"/>
    </row>
    <row r="33" spans="1:7" ht="12.75">
      <c r="A33" s="198" t="s">
        <v>1031</v>
      </c>
      <c r="B33" s="84">
        <v>9</v>
      </c>
      <c r="C33" s="1781"/>
      <c r="D33" s="1781"/>
      <c r="E33" s="2176"/>
      <c r="F33" s="2177"/>
      <c r="G33" s="2178"/>
    </row>
    <row r="34" spans="1:7" ht="12.75">
      <c r="A34" s="881"/>
      <c r="B34" s="294"/>
      <c r="C34" s="1780"/>
      <c r="D34" s="1780"/>
      <c r="E34" s="882"/>
      <c r="F34" s="850"/>
      <c r="G34" s="852"/>
    </row>
    <row r="35" spans="1:7" ht="12.75">
      <c r="A35" s="198" t="s">
        <v>1032</v>
      </c>
      <c r="B35" s="84">
        <v>10</v>
      </c>
      <c r="C35" s="1781"/>
      <c r="D35" s="1781"/>
      <c r="E35" s="2176"/>
      <c r="F35" s="2177"/>
      <c r="G35" s="2178"/>
    </row>
    <row r="36" spans="1:7" ht="12.75">
      <c r="A36" s="881"/>
      <c r="B36" s="294"/>
      <c r="C36" s="1780"/>
      <c r="D36" s="1780"/>
      <c r="E36" s="882"/>
      <c r="F36" s="850"/>
      <c r="G36" s="852"/>
    </row>
    <row r="37" spans="1:7" ht="12.75">
      <c r="A37" s="198" t="s">
        <v>193</v>
      </c>
      <c r="B37" s="84">
        <v>11</v>
      </c>
      <c r="C37" s="1781"/>
      <c r="D37" s="1781"/>
      <c r="E37" s="2176"/>
      <c r="F37" s="2177"/>
      <c r="G37" s="2178"/>
    </row>
    <row r="38" spans="1:7" ht="13.5" thickBot="1">
      <c r="A38" s="883"/>
      <c r="B38" s="491"/>
      <c r="C38" s="1782"/>
      <c r="D38" s="1782"/>
      <c r="E38" s="885"/>
      <c r="F38" s="886"/>
      <c r="G38" s="887"/>
    </row>
    <row r="46" spans="3:7" ht="12.75">
      <c r="C46" s="13"/>
      <c r="D46" s="13"/>
      <c r="E46" s="13"/>
      <c r="F46" s="13"/>
      <c r="G46" s="13"/>
    </row>
    <row r="47" spans="1:7" ht="12.75">
      <c r="A47" s="334" t="s">
        <v>1175</v>
      </c>
      <c r="B47" s="85"/>
      <c r="C47" s="2060" t="s">
        <v>202</v>
      </c>
      <c r="D47" s="2060"/>
      <c r="E47" s="2060"/>
      <c r="F47" s="2060"/>
      <c r="G47" s="2060"/>
    </row>
    <row r="48" spans="1:7" ht="12.75">
      <c r="A48" s="342" t="s">
        <v>406</v>
      </c>
      <c r="B48" s="83"/>
      <c r="C48" s="2059" t="s">
        <v>405</v>
      </c>
      <c r="D48" s="2059"/>
      <c r="E48" s="2059"/>
      <c r="F48" s="2059"/>
      <c r="G48" s="2059"/>
    </row>
  </sheetData>
  <mergeCells count="15">
    <mergeCell ref="C9:G9"/>
    <mergeCell ref="C11:G11"/>
    <mergeCell ref="E25:G25"/>
    <mergeCell ref="E27:G27"/>
    <mergeCell ref="E17:G17"/>
    <mergeCell ref="E19:G19"/>
    <mergeCell ref="E21:G21"/>
    <mergeCell ref="E23:G23"/>
    <mergeCell ref="E29:G29"/>
    <mergeCell ref="E31:G31"/>
    <mergeCell ref="C47:G47"/>
    <mergeCell ref="C48:G48"/>
    <mergeCell ref="E37:G37"/>
    <mergeCell ref="E33:G33"/>
    <mergeCell ref="E35:G35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4"/>
  <sheetViews>
    <sheetView workbookViewId="0" topLeftCell="A12">
      <selection activeCell="F5" sqref="F5:J5"/>
    </sheetView>
  </sheetViews>
  <sheetFormatPr defaultColWidth="9.140625" defaultRowHeight="12.75"/>
  <cols>
    <col min="1" max="1" width="49.00390625" style="1" customWidth="1"/>
    <col min="2" max="2" width="4.7109375" style="1" customWidth="1"/>
    <col min="3" max="3" width="9.7109375" style="1" customWidth="1"/>
    <col min="4" max="4" width="9.28125" style="1" customWidth="1"/>
    <col min="5" max="5" width="8.421875" style="1" customWidth="1"/>
    <col min="6" max="6" width="3.7109375" style="1" customWidth="1"/>
    <col min="7" max="7" width="3.8515625" style="1" customWidth="1"/>
    <col min="8" max="16384" width="9.140625" style="1" customWidth="1"/>
  </cols>
  <sheetData>
    <row r="1" ht="12.75"/>
    <row r="2" ht="12.75"/>
    <row r="3" ht="12.75"/>
    <row r="4" ht="12.75"/>
    <row r="5" spans="1:2" ht="15">
      <c r="A5" s="341" t="s">
        <v>1174</v>
      </c>
      <c r="B5" s="836"/>
    </row>
    <row r="6" ht="15.75">
      <c r="A6" s="725" t="s">
        <v>1457</v>
      </c>
    </row>
    <row r="7" spans="1:2" ht="15.75" thickBot="1">
      <c r="A7" s="341"/>
      <c r="B7" s="341"/>
    </row>
    <row r="8" spans="1:7" ht="13.5" thickTop="1">
      <c r="A8" s="771"/>
      <c r="B8" s="483"/>
      <c r="C8" s="729"/>
      <c r="D8" s="729"/>
      <c r="E8" s="729"/>
      <c r="F8" s="729"/>
      <c r="G8" s="730"/>
    </row>
    <row r="9" spans="1:7" ht="15.75" thickBot="1">
      <c r="A9" s="337" t="s">
        <v>983</v>
      </c>
      <c r="B9" s="21"/>
      <c r="C9" s="2064">
        <f>'Cover '!F5</f>
        <v>0</v>
      </c>
      <c r="D9" s="2064"/>
      <c r="E9" s="2064"/>
      <c r="F9" s="2064"/>
      <c r="G9" s="2052"/>
    </row>
    <row r="10" spans="1:7" ht="12.75">
      <c r="A10" s="330"/>
      <c r="B10" s="21"/>
      <c r="C10" s="811"/>
      <c r="D10" s="811"/>
      <c r="E10" s="811"/>
      <c r="F10" s="811"/>
      <c r="G10" s="812"/>
    </row>
    <row r="11" spans="1:7" ht="15.75" thickBot="1">
      <c r="A11" s="337" t="s">
        <v>1524</v>
      </c>
      <c r="B11" s="21"/>
      <c r="C11" s="2064">
        <f>'Cover '!F7</f>
        <v>0</v>
      </c>
      <c r="D11" s="2064"/>
      <c r="E11" s="2064"/>
      <c r="F11" s="2064"/>
      <c r="G11" s="2052"/>
    </row>
    <row r="12" spans="1:7" ht="13.5" thickBot="1">
      <c r="A12" s="347"/>
      <c r="B12" s="717"/>
      <c r="C12" s="813"/>
      <c r="D12" s="813"/>
      <c r="E12" s="813"/>
      <c r="F12" s="813"/>
      <c r="G12" s="814"/>
    </row>
    <row r="13" spans="1:7" ht="13.5" thickTop="1">
      <c r="A13" s="21"/>
      <c r="B13" s="21"/>
      <c r="C13" s="734"/>
      <c r="D13" s="734"/>
      <c r="E13" s="734"/>
      <c r="F13" s="734"/>
      <c r="G13" s="734"/>
    </row>
    <row r="14" spans="2:7" ht="15.75" thickBot="1">
      <c r="B14" s="494"/>
      <c r="G14" s="837" t="s">
        <v>174</v>
      </c>
    </row>
    <row r="15" spans="1:7" ht="48">
      <c r="A15" s="150"/>
      <c r="B15" s="495"/>
      <c r="C15" s="151" t="s">
        <v>1033</v>
      </c>
      <c r="D15" s="151" t="s">
        <v>1034</v>
      </c>
      <c r="E15" s="496" t="s">
        <v>1035</v>
      </c>
      <c r="F15" s="497"/>
      <c r="G15" s="498"/>
    </row>
    <row r="16" spans="1:7" ht="39.75">
      <c r="A16" s="97"/>
      <c r="B16" s="877"/>
      <c r="C16" s="506">
        <v>1</v>
      </c>
      <c r="D16" s="878">
        <v>2</v>
      </c>
      <c r="E16" s="1232" t="s">
        <v>209</v>
      </c>
      <c r="F16" s="1232" t="s">
        <v>210</v>
      </c>
      <c r="G16" s="1233" t="s">
        <v>211</v>
      </c>
    </row>
    <row r="17" spans="1:7" ht="15">
      <c r="A17" s="152" t="s">
        <v>1039</v>
      </c>
      <c r="B17" s="511"/>
      <c r="C17" s="21"/>
      <c r="D17" s="21"/>
      <c r="E17" s="21"/>
      <c r="F17" s="21"/>
      <c r="G17" s="153"/>
    </row>
    <row r="18" spans="1:7" ht="15.75" thickBot="1">
      <c r="A18" s="152" t="s">
        <v>1130</v>
      </c>
      <c r="B18" s="511"/>
      <c r="C18" s="21"/>
      <c r="D18" s="21"/>
      <c r="E18" s="21"/>
      <c r="F18" s="21"/>
      <c r="G18" s="153"/>
    </row>
    <row r="19" spans="1:7" ht="22.5">
      <c r="A19" s="100" t="s">
        <v>826</v>
      </c>
      <c r="B19" s="501">
        <v>11</v>
      </c>
      <c r="C19" s="1525">
        <f>'IFR 30.21'!D32</f>
        <v>0</v>
      </c>
      <c r="D19" s="1549"/>
      <c r="E19" s="10" t="s">
        <v>341</v>
      </c>
      <c r="F19" s="10">
        <v>81</v>
      </c>
      <c r="G19" s="888">
        <v>1</v>
      </c>
    </row>
    <row r="20" spans="1:7" ht="15">
      <c r="A20" s="152" t="s">
        <v>893</v>
      </c>
      <c r="B20" s="511"/>
      <c r="C20" s="1506"/>
      <c r="D20" s="1506"/>
      <c r="E20" s="21"/>
      <c r="F20" s="21"/>
      <c r="G20" s="153"/>
    </row>
    <row r="21" spans="1:7" ht="15">
      <c r="A21" s="154" t="s">
        <v>894</v>
      </c>
      <c r="B21" s="62">
        <v>12</v>
      </c>
      <c r="C21" s="1504" t="e">
        <f>'IFR 30.50'!C22</f>
        <v>#DIV/0!</v>
      </c>
      <c r="D21" s="1505"/>
      <c r="E21" s="10" t="s">
        <v>212</v>
      </c>
      <c r="F21" s="10">
        <v>45</v>
      </c>
      <c r="G21" s="888">
        <v>7</v>
      </c>
    </row>
    <row r="22" spans="1:7" ht="22.5">
      <c r="A22" s="100" t="s">
        <v>845</v>
      </c>
      <c r="B22" s="62">
        <v>13</v>
      </c>
      <c r="C22" s="1504" t="e">
        <f>C19-C21</f>
        <v>#DIV/0!</v>
      </c>
      <c r="D22" s="1505">
        <f>D19-D21</f>
        <v>0</v>
      </c>
      <c r="E22" s="9"/>
      <c r="F22" s="9"/>
      <c r="G22" s="155"/>
    </row>
    <row r="23" spans="1:7" ht="15">
      <c r="A23" s="156"/>
      <c r="B23" s="511"/>
      <c r="C23" s="1506"/>
      <c r="D23" s="1506"/>
      <c r="E23" s="21"/>
      <c r="F23" s="21"/>
      <c r="G23" s="153"/>
    </row>
    <row r="24" spans="1:7" ht="15">
      <c r="A24" s="152" t="s">
        <v>1040</v>
      </c>
      <c r="B24" s="511"/>
      <c r="C24" s="1506"/>
      <c r="D24" s="1506"/>
      <c r="E24" s="21"/>
      <c r="F24" s="21"/>
      <c r="G24" s="153"/>
    </row>
    <row r="25" spans="1:7" ht="15">
      <c r="A25" s="152" t="s">
        <v>1130</v>
      </c>
      <c r="B25" s="511"/>
      <c r="C25" s="1506"/>
      <c r="D25" s="1506"/>
      <c r="E25" s="21"/>
      <c r="F25" s="21"/>
      <c r="G25" s="153"/>
    </row>
    <row r="26" spans="1:7" ht="22.5">
      <c r="A26" s="100" t="s">
        <v>846</v>
      </c>
      <c r="B26" s="62">
        <v>21</v>
      </c>
      <c r="C26" s="1504">
        <f>'IFR 30.21'!D33</f>
        <v>0</v>
      </c>
      <c r="D26" s="1505"/>
      <c r="E26" s="10" t="s">
        <v>341</v>
      </c>
      <c r="F26" s="10">
        <v>82</v>
      </c>
      <c r="G26" s="888">
        <v>1</v>
      </c>
    </row>
    <row r="27" spans="1:7" ht="15">
      <c r="A27" s="152" t="s">
        <v>893</v>
      </c>
      <c r="B27" s="511"/>
      <c r="C27" s="1506"/>
      <c r="D27" s="1506"/>
      <c r="E27" s="21"/>
      <c r="F27" s="21"/>
      <c r="G27" s="153"/>
    </row>
    <row r="28" spans="1:7" ht="15">
      <c r="A28" s="100" t="s">
        <v>198</v>
      </c>
      <c r="B28" s="62">
        <v>22</v>
      </c>
      <c r="C28" s="1504">
        <f>'IFR 30.61'!I27</f>
        <v>400</v>
      </c>
      <c r="D28" s="1505"/>
      <c r="E28" s="10" t="s">
        <v>409</v>
      </c>
      <c r="F28" s="303">
        <v>49</v>
      </c>
      <c r="G28" s="888">
        <v>6</v>
      </c>
    </row>
    <row r="29" spans="1:7" ht="22.5">
      <c r="A29" s="100" t="s">
        <v>847</v>
      </c>
      <c r="B29" s="62">
        <v>23</v>
      </c>
      <c r="C29" s="1504">
        <f>C26-C28</f>
        <v>-400</v>
      </c>
      <c r="D29" s="1505">
        <f>D26-D28</f>
        <v>0</v>
      </c>
      <c r="E29" s="13"/>
      <c r="F29" s="13"/>
      <c r="G29" s="158"/>
    </row>
    <row r="30" spans="1:7" ht="15">
      <c r="A30" s="156"/>
      <c r="B30" s="511"/>
      <c r="C30" s="1506"/>
      <c r="D30" s="1506"/>
      <c r="E30" s="889"/>
      <c r="F30" s="71"/>
      <c r="G30" s="159"/>
    </row>
    <row r="31" spans="1:7" ht="15">
      <c r="A31" s="152" t="s">
        <v>780</v>
      </c>
      <c r="B31" s="511"/>
      <c r="C31" s="1506"/>
      <c r="D31" s="1506"/>
      <c r="E31" s="21"/>
      <c r="F31" s="21"/>
      <c r="G31" s="153"/>
    </row>
    <row r="32" spans="1:7" ht="22.5">
      <c r="A32" s="100" t="s">
        <v>911</v>
      </c>
      <c r="B32" s="62">
        <v>41</v>
      </c>
      <c r="C32" s="1504"/>
      <c r="D32" s="1505"/>
      <c r="E32" s="15" t="s">
        <v>1046</v>
      </c>
      <c r="F32" s="890"/>
      <c r="G32" s="891"/>
    </row>
    <row r="33" spans="1:7" ht="23.25" thickBot="1">
      <c r="A33" s="160" t="s">
        <v>912</v>
      </c>
      <c r="B33" s="563">
        <v>42</v>
      </c>
      <c r="C33" s="1508"/>
      <c r="D33" s="1509"/>
      <c r="E33" s="161" t="s">
        <v>1046</v>
      </c>
      <c r="F33" s="162"/>
      <c r="G33" s="163"/>
    </row>
    <row r="34" ht="15">
      <c r="B34" s="494"/>
    </row>
    <row r="35" ht="15">
      <c r="B35" s="494"/>
    </row>
    <row r="36" ht="15">
      <c r="B36" s="494"/>
    </row>
    <row r="37" ht="15">
      <c r="B37" s="494"/>
    </row>
    <row r="38" ht="15">
      <c r="B38" s="494"/>
    </row>
    <row r="39" ht="15">
      <c r="B39" s="494"/>
    </row>
    <row r="40" ht="15">
      <c r="B40" s="494"/>
    </row>
    <row r="41" spans="3:7" ht="12.75">
      <c r="C41" s="13"/>
      <c r="D41" s="13"/>
      <c r="E41" s="13"/>
      <c r="F41" s="13"/>
      <c r="G41" s="13"/>
    </row>
    <row r="42" spans="1:7" ht="12.75">
      <c r="A42" s="334" t="s">
        <v>1175</v>
      </c>
      <c r="B42" s="85"/>
      <c r="C42" s="2060" t="s">
        <v>202</v>
      </c>
      <c r="D42" s="2060"/>
      <c r="E42" s="2060"/>
      <c r="F42" s="2060"/>
      <c r="G42" s="2060"/>
    </row>
    <row r="43" spans="1:7" ht="12.75">
      <c r="A43" s="342" t="s">
        <v>408</v>
      </c>
      <c r="B43" s="83"/>
      <c r="C43" s="2059" t="s">
        <v>407</v>
      </c>
      <c r="D43" s="2059"/>
      <c r="E43" s="2059"/>
      <c r="F43" s="2059"/>
      <c r="G43" s="2059"/>
    </row>
    <row r="44" ht="15">
      <c r="B44" s="494"/>
    </row>
  </sheetData>
  <mergeCells count="4">
    <mergeCell ref="C42:G42"/>
    <mergeCell ref="C43:G43"/>
    <mergeCell ref="C9:G9"/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7"/>
  <sheetViews>
    <sheetView zoomScaleSheetLayoutView="100" workbookViewId="0" topLeftCell="A12">
      <selection activeCell="A20" sqref="A20"/>
    </sheetView>
  </sheetViews>
  <sheetFormatPr defaultColWidth="9.140625" defaultRowHeight="12.75"/>
  <cols>
    <col min="1" max="1" width="35.7109375" style="1" customWidth="1"/>
    <col min="2" max="2" width="40.7109375" style="1" customWidth="1"/>
    <col min="3" max="3" width="4.7109375" style="1" customWidth="1"/>
    <col min="4" max="5" width="10.7109375" style="1" customWidth="1"/>
    <col min="6" max="8" width="6.28125" style="1" customWidth="1"/>
    <col min="9" max="16384" width="9.140625" style="1" customWidth="1"/>
  </cols>
  <sheetData>
    <row r="1" ht="12.75"/>
    <row r="2" ht="12.75"/>
    <row r="3" ht="12.75"/>
    <row r="4" spans="1:8" ht="15">
      <c r="A4" s="79"/>
      <c r="C4" s="494"/>
      <c r="F4" s="892"/>
      <c r="H4" s="22"/>
    </row>
    <row r="5" spans="1:8" ht="15">
      <c r="A5" s="341" t="s">
        <v>1174</v>
      </c>
      <c r="B5" s="836"/>
      <c r="H5" s="22"/>
    </row>
    <row r="6" spans="1:8" ht="15.75">
      <c r="A6" s="725" t="s">
        <v>1566</v>
      </c>
      <c r="B6" s="723"/>
      <c r="H6" s="22"/>
    </row>
    <row r="7" spans="1:8" ht="15.75" thickBot="1">
      <c r="A7" s="341"/>
      <c r="B7" s="341"/>
      <c r="H7" s="22"/>
    </row>
    <row r="8" spans="1:8" ht="13.5" thickTop="1">
      <c r="A8" s="771"/>
      <c r="B8" s="483"/>
      <c r="C8" s="729"/>
      <c r="D8" s="729"/>
      <c r="E8" s="729"/>
      <c r="F8" s="729"/>
      <c r="G8" s="729"/>
      <c r="H8" s="730"/>
    </row>
    <row r="9" spans="1:8" ht="15.75" thickBot="1">
      <c r="A9" s="337" t="s">
        <v>983</v>
      </c>
      <c r="B9" s="21"/>
      <c r="C9" s="2064">
        <f>'Cover '!F5</f>
        <v>0</v>
      </c>
      <c r="D9" s="2064"/>
      <c r="E9" s="2064"/>
      <c r="F9" s="2064"/>
      <c r="G9" s="2064"/>
      <c r="H9" s="2052"/>
    </row>
    <row r="10" spans="1:8" ht="12.75">
      <c r="A10" s="330"/>
      <c r="B10" s="21"/>
      <c r="C10" s="811"/>
      <c r="D10" s="811"/>
      <c r="E10" s="811"/>
      <c r="F10" s="811"/>
      <c r="G10" s="811"/>
      <c r="H10" s="812"/>
    </row>
    <row r="11" spans="1:8" ht="15.75" thickBot="1">
      <c r="A11" s="337" t="s">
        <v>1524</v>
      </c>
      <c r="B11" s="21"/>
      <c r="C11" s="2064">
        <f>'Cover '!F7</f>
        <v>0</v>
      </c>
      <c r="D11" s="2064"/>
      <c r="E11" s="2064"/>
      <c r="F11" s="2064"/>
      <c r="G11" s="2064"/>
      <c r="H11" s="2052"/>
    </row>
    <row r="12" spans="1:8" ht="13.5" thickBot="1">
      <c r="A12" s="347"/>
      <c r="B12" s="717"/>
      <c r="C12" s="813"/>
      <c r="D12" s="813"/>
      <c r="E12" s="813"/>
      <c r="F12" s="813"/>
      <c r="G12" s="813"/>
      <c r="H12" s="814"/>
    </row>
    <row r="13" spans="1:8" ht="13.5" thickTop="1">
      <c r="A13" s="21"/>
      <c r="B13" s="21"/>
      <c r="C13" s="734"/>
      <c r="D13" s="734"/>
      <c r="E13" s="734"/>
      <c r="F13" s="734"/>
      <c r="G13" s="734"/>
      <c r="H13" s="734"/>
    </row>
    <row r="14" spans="3:8" ht="15.75" thickBot="1">
      <c r="C14" s="494"/>
      <c r="H14" s="837" t="s">
        <v>174</v>
      </c>
    </row>
    <row r="15" spans="1:8" ht="60" customHeight="1">
      <c r="A15" s="150"/>
      <c r="B15" s="164"/>
      <c r="C15" s="495"/>
      <c r="D15" s="86" t="s">
        <v>1033</v>
      </c>
      <c r="E15" s="86" t="s">
        <v>1034</v>
      </c>
      <c r="F15" s="496" t="s">
        <v>1035</v>
      </c>
      <c r="G15" s="497"/>
      <c r="H15" s="498"/>
    </row>
    <row r="16" spans="1:8" ht="32.25" thickBot="1">
      <c r="A16" s="166"/>
      <c r="B16" s="29"/>
      <c r="C16" s="499"/>
      <c r="D16" s="279">
        <v>1</v>
      </c>
      <c r="E16" s="283">
        <v>2</v>
      </c>
      <c r="F16" s="90" t="s">
        <v>1036</v>
      </c>
      <c r="G16" s="90" t="s">
        <v>1037</v>
      </c>
      <c r="H16" s="500" t="s">
        <v>1038</v>
      </c>
    </row>
    <row r="17" spans="1:8" ht="15">
      <c r="A17" s="91" t="s">
        <v>1567</v>
      </c>
      <c r="B17" s="92"/>
      <c r="C17" s="615"/>
      <c r="D17" s="503"/>
      <c r="E17" s="503"/>
      <c r="F17" s="1363"/>
      <c r="G17" s="1363"/>
      <c r="H17" s="504"/>
    </row>
    <row r="18" spans="1:8" ht="15">
      <c r="A18" s="94" t="s">
        <v>415</v>
      </c>
      <c r="B18" s="9"/>
      <c r="C18" s="1364"/>
      <c r="D18" s="1365"/>
      <c r="E18" s="1365"/>
      <c r="F18" s="508"/>
      <c r="G18" s="508"/>
      <c r="H18" s="507"/>
    </row>
    <row r="19" spans="1:8" ht="15">
      <c r="A19" s="97" t="s">
        <v>90</v>
      </c>
      <c r="B19" s="13"/>
      <c r="C19" s="893" t="s">
        <v>91</v>
      </c>
      <c r="D19" s="1783"/>
      <c r="E19" s="1784"/>
      <c r="F19" s="1785"/>
      <c r="G19" s="1785"/>
      <c r="H19" s="1786"/>
    </row>
    <row r="20" spans="1:8" ht="15">
      <c r="A20" s="97" t="s">
        <v>635</v>
      </c>
      <c r="B20" s="13"/>
      <c r="C20" s="893" t="s">
        <v>92</v>
      </c>
      <c r="D20" s="1783"/>
      <c r="E20" s="1784"/>
      <c r="F20" s="1785"/>
      <c r="G20" s="1785"/>
      <c r="H20" s="1786"/>
    </row>
    <row r="21" spans="1:8" ht="15">
      <c r="A21" s="97" t="s">
        <v>416</v>
      </c>
      <c r="B21" s="13"/>
      <c r="C21" s="505">
        <v>10</v>
      </c>
      <c r="D21" s="1783">
        <f>D19-D20</f>
        <v>0</v>
      </c>
      <c r="E21" s="1783">
        <f>E19-E20</f>
        <v>0</v>
      </c>
      <c r="F21" s="1785"/>
      <c r="G21" s="1785"/>
      <c r="H21" s="1786"/>
    </row>
    <row r="22" spans="1:8" ht="15">
      <c r="A22" s="97" t="s">
        <v>199</v>
      </c>
      <c r="B22" s="13"/>
      <c r="C22" s="505">
        <v>11</v>
      </c>
      <c r="D22" s="1783"/>
      <c r="E22" s="1784"/>
      <c r="F22" s="1785"/>
      <c r="G22" s="1785"/>
      <c r="H22" s="1786"/>
    </row>
    <row r="23" spans="1:8" ht="15">
      <c r="A23" s="97" t="s">
        <v>108</v>
      </c>
      <c r="B23" s="13"/>
      <c r="C23" s="505">
        <v>12</v>
      </c>
      <c r="D23" s="1783"/>
      <c r="E23" s="1784"/>
      <c r="F23" s="1785"/>
      <c r="G23" s="1785"/>
      <c r="H23" s="1786"/>
    </row>
    <row r="24" spans="1:8" ht="15">
      <c r="A24" s="97" t="s">
        <v>412</v>
      </c>
      <c r="B24" s="13"/>
      <c r="C24" s="505">
        <v>13</v>
      </c>
      <c r="D24" s="1783"/>
      <c r="E24" s="1784"/>
      <c r="F24" s="2182" t="s">
        <v>786</v>
      </c>
      <c r="G24" s="2183"/>
      <c r="H24" s="2184"/>
    </row>
    <row r="25" spans="1:9" ht="15">
      <c r="A25" s="97" t="s">
        <v>413</v>
      </c>
      <c r="B25" s="13"/>
      <c r="C25" s="505">
        <v>14</v>
      </c>
      <c r="D25" s="1783"/>
      <c r="E25" s="1784"/>
      <c r="F25" s="1785"/>
      <c r="G25" s="1785"/>
      <c r="H25" s="1786"/>
      <c r="I25" s="707"/>
    </row>
    <row r="26" spans="1:8" ht="24.75" customHeight="1">
      <c r="A26" s="2082" t="s">
        <v>474</v>
      </c>
      <c r="B26" s="2185"/>
      <c r="C26" s="505">
        <v>15</v>
      </c>
      <c r="D26" s="1783"/>
      <c r="E26" s="1784"/>
      <c r="F26" s="1787"/>
      <c r="G26" s="1787"/>
      <c r="H26" s="1788"/>
    </row>
    <row r="27" spans="1:8" ht="15">
      <c r="A27" s="97" t="s">
        <v>414</v>
      </c>
      <c r="B27" s="13"/>
      <c r="C27" s="505">
        <v>17</v>
      </c>
      <c r="D27" s="1783"/>
      <c r="E27" s="1784"/>
      <c r="F27" s="2186" t="s">
        <v>1049</v>
      </c>
      <c r="G27" s="2187"/>
      <c r="H27" s="2188"/>
    </row>
    <row r="28" spans="1:8" ht="15.75" thickBot="1">
      <c r="A28" s="87" t="s">
        <v>213</v>
      </c>
      <c r="B28" s="95"/>
      <c r="C28" s="509">
        <v>20</v>
      </c>
      <c r="D28" s="1789">
        <f>SUM(D21:D27)</f>
        <v>0</v>
      </c>
      <c r="E28" s="1789">
        <f>SUM(E21:E27)</f>
        <v>0</v>
      </c>
      <c r="F28" s="1790"/>
      <c r="G28" s="1790"/>
      <c r="H28" s="1791"/>
    </row>
    <row r="29" spans="1:9" ht="15.75" thickBot="1">
      <c r="A29" s="165"/>
      <c r="B29" s="21"/>
      <c r="C29" s="511"/>
      <c r="D29" s="1792"/>
      <c r="E29" s="1792"/>
      <c r="F29" s="1793"/>
      <c r="G29" s="1793"/>
      <c r="H29" s="1794"/>
      <c r="I29" s="21"/>
    </row>
    <row r="30" spans="1:8" ht="15">
      <c r="A30" s="91" t="s">
        <v>417</v>
      </c>
      <c r="B30" s="92"/>
      <c r="C30" s="615"/>
      <c r="D30" s="1795"/>
      <c r="E30" s="1795"/>
      <c r="F30" s="1796"/>
      <c r="G30" s="1796"/>
      <c r="H30" s="1797"/>
    </row>
    <row r="31" spans="1:8" ht="15">
      <c r="A31" s="97" t="s">
        <v>942</v>
      </c>
      <c r="B31" s="13"/>
      <c r="C31" s="893" t="s">
        <v>798</v>
      </c>
      <c r="D31" s="1783"/>
      <c r="E31" s="1784"/>
      <c r="F31" s="1798"/>
      <c r="G31" s="1798"/>
      <c r="H31" s="1799"/>
    </row>
    <row r="32" spans="1:8" ht="15">
      <c r="A32" s="97" t="s">
        <v>418</v>
      </c>
      <c r="B32" s="13"/>
      <c r="C32" s="893" t="s">
        <v>799</v>
      </c>
      <c r="D32" s="1783"/>
      <c r="E32" s="1784"/>
      <c r="F32" s="1798"/>
      <c r="G32" s="1798"/>
      <c r="H32" s="1799"/>
    </row>
    <row r="33" spans="1:8" ht="15">
      <c r="A33" s="97" t="s">
        <v>176</v>
      </c>
      <c r="B33" s="13"/>
      <c r="C33" s="505">
        <v>30</v>
      </c>
      <c r="D33" s="1783"/>
      <c r="E33" s="1784"/>
      <c r="F33" s="1798"/>
      <c r="G33" s="1798"/>
      <c r="H33" s="1799"/>
    </row>
    <row r="34" spans="1:8" ht="15">
      <c r="A34" s="97" t="s">
        <v>109</v>
      </c>
      <c r="B34" s="13"/>
      <c r="C34" s="505">
        <v>31</v>
      </c>
      <c r="D34" s="1783"/>
      <c r="E34" s="1784"/>
      <c r="F34" s="1785"/>
      <c r="G34" s="1785"/>
      <c r="H34" s="1786"/>
    </row>
    <row r="35" spans="1:8" ht="15">
      <c r="A35" s="97" t="s">
        <v>50</v>
      </c>
      <c r="B35" s="13"/>
      <c r="C35" s="505">
        <v>32</v>
      </c>
      <c r="D35" s="1783"/>
      <c r="E35" s="1784"/>
      <c r="F35" s="1785"/>
      <c r="G35" s="1785"/>
      <c r="H35" s="1786"/>
    </row>
    <row r="36" spans="1:8" ht="15">
      <c r="A36" s="97" t="s">
        <v>51</v>
      </c>
      <c r="B36" s="13"/>
      <c r="C36" s="505">
        <v>33</v>
      </c>
      <c r="D36" s="1783"/>
      <c r="E36" s="1784"/>
      <c r="F36" s="1785"/>
      <c r="G36" s="1785"/>
      <c r="H36" s="1786"/>
    </row>
    <row r="37" spans="1:8" ht="15">
      <c r="A37" s="97" t="s">
        <v>52</v>
      </c>
      <c r="B37" s="13"/>
      <c r="C37" s="505">
        <v>34</v>
      </c>
      <c r="D37" s="1783"/>
      <c r="E37" s="1784"/>
      <c r="F37" s="1785"/>
      <c r="G37" s="1785"/>
      <c r="H37" s="1786"/>
    </row>
    <row r="38" spans="1:8" ht="15">
      <c r="A38" s="94" t="s">
        <v>419</v>
      </c>
      <c r="B38" s="13"/>
      <c r="C38" s="505">
        <v>35</v>
      </c>
      <c r="D38" s="1783">
        <f>SUM(D31:D37)</f>
        <v>0</v>
      </c>
      <c r="E38" s="1783">
        <f>SUM(E31:E37)</f>
        <v>0</v>
      </c>
      <c r="F38" s="1785"/>
      <c r="G38" s="1785"/>
      <c r="H38" s="1786"/>
    </row>
    <row r="39" spans="1:8" ht="15">
      <c r="A39" s="94" t="s">
        <v>177</v>
      </c>
      <c r="B39" s="9"/>
      <c r="C39" s="1364"/>
      <c r="D39" s="1800"/>
      <c r="E39" s="1800"/>
      <c r="F39" s="1801"/>
      <c r="G39" s="1801"/>
      <c r="H39" s="1786"/>
    </row>
    <row r="40" spans="1:8" ht="15">
      <c r="A40" s="97" t="s">
        <v>53</v>
      </c>
      <c r="B40" s="13"/>
      <c r="C40" s="505">
        <v>36</v>
      </c>
      <c r="D40" s="1783"/>
      <c r="E40" s="1784"/>
      <c r="F40" s="1785"/>
      <c r="G40" s="1785"/>
      <c r="H40" s="1786"/>
    </row>
    <row r="41" spans="1:8" ht="15">
      <c r="A41" s="97" t="s">
        <v>54</v>
      </c>
      <c r="B41" s="13"/>
      <c r="C41" s="505">
        <v>37</v>
      </c>
      <c r="D41" s="1783"/>
      <c r="E41" s="1784"/>
      <c r="F41" s="1785"/>
      <c r="G41" s="1785"/>
      <c r="H41" s="1786"/>
    </row>
    <row r="42" spans="1:8" ht="15">
      <c r="A42" s="97" t="s">
        <v>55</v>
      </c>
      <c r="B42" s="13"/>
      <c r="C42" s="505">
        <v>38</v>
      </c>
      <c r="D42" s="1783"/>
      <c r="E42" s="1784"/>
      <c r="F42" s="1785"/>
      <c r="G42" s="1785"/>
      <c r="H42" s="1786"/>
    </row>
    <row r="43" spans="1:8" ht="15">
      <c r="A43" s="94" t="s">
        <v>781</v>
      </c>
      <c r="B43" s="13"/>
      <c r="C43" s="505">
        <v>39</v>
      </c>
      <c r="D43" s="1783">
        <f>SUM(D40:D42)</f>
        <v>0</v>
      </c>
      <c r="E43" s="1783">
        <f>SUM(E40:E42)</f>
        <v>0</v>
      </c>
      <c r="F43" s="1785"/>
      <c r="G43" s="1785"/>
      <c r="H43" s="1786"/>
    </row>
    <row r="44" spans="1:8" ht="15">
      <c r="A44" s="94" t="s">
        <v>782</v>
      </c>
      <c r="B44" s="13"/>
      <c r="C44" s="505">
        <v>40</v>
      </c>
      <c r="D44" s="1783">
        <f>D38+D43</f>
        <v>0</v>
      </c>
      <c r="E44" s="1783">
        <f>E38+E43</f>
        <v>0</v>
      </c>
      <c r="F44" s="1785"/>
      <c r="G44" s="1785"/>
      <c r="H44" s="1786"/>
    </row>
    <row r="45" spans="1:8" ht="15">
      <c r="A45" s="97" t="s">
        <v>783</v>
      </c>
      <c r="B45" s="13"/>
      <c r="C45" s="505">
        <v>41</v>
      </c>
      <c r="D45" s="1783"/>
      <c r="E45" s="1784"/>
      <c r="F45" s="1785"/>
      <c r="G45" s="1785"/>
      <c r="H45" s="1786"/>
    </row>
    <row r="46" spans="1:8" ht="15">
      <c r="A46" s="94" t="s">
        <v>784</v>
      </c>
      <c r="B46" s="13"/>
      <c r="C46" s="505">
        <v>42</v>
      </c>
      <c r="D46" s="1783">
        <f>D44-D45</f>
        <v>0</v>
      </c>
      <c r="E46" s="1783">
        <f>E44-E45</f>
        <v>0</v>
      </c>
      <c r="F46" s="1785"/>
      <c r="G46" s="1785"/>
      <c r="H46" s="1786"/>
    </row>
    <row r="47" spans="1:8" ht="15">
      <c r="A47" s="97" t="s">
        <v>420</v>
      </c>
      <c r="B47" s="13"/>
      <c r="C47" s="505">
        <v>43</v>
      </c>
      <c r="D47" s="1783"/>
      <c r="E47" s="1784"/>
      <c r="F47" s="1785"/>
      <c r="G47" s="1785"/>
      <c r="H47" s="1786"/>
    </row>
    <row r="48" spans="1:8" ht="15.75" thickBot="1">
      <c r="A48" s="87" t="s">
        <v>785</v>
      </c>
      <c r="B48" s="95"/>
      <c r="C48" s="509">
        <v>50</v>
      </c>
      <c r="D48" s="1789">
        <f>D46-D47</f>
        <v>0</v>
      </c>
      <c r="E48" s="1789">
        <f>E46-E47</f>
        <v>0</v>
      </c>
      <c r="F48" s="1802"/>
      <c r="G48" s="1802"/>
      <c r="H48" s="1803"/>
    </row>
    <row r="49" spans="1:10" ht="15">
      <c r="A49" s="88"/>
      <c r="B49" s="21"/>
      <c r="C49" s="511"/>
      <c r="D49" s="512"/>
      <c r="E49" s="512"/>
      <c r="F49" s="101"/>
      <c r="G49" s="101"/>
      <c r="H49" s="516"/>
      <c r="I49" s="21"/>
      <c r="J49" s="21"/>
    </row>
    <row r="58" spans="9:10" ht="12.75">
      <c r="I58" s="21"/>
      <c r="J58" s="21"/>
    </row>
    <row r="60" spans="9:10" ht="12.75">
      <c r="I60" s="21"/>
      <c r="J60" s="21"/>
    </row>
    <row r="65" spans="3:8" ht="12.75">
      <c r="C65" s="13"/>
      <c r="D65" s="13"/>
      <c r="E65" s="13"/>
      <c r="F65" s="13"/>
      <c r="H65" s="13"/>
    </row>
    <row r="66" spans="1:8" ht="12.75">
      <c r="A66" s="334" t="s">
        <v>1176</v>
      </c>
      <c r="B66" s="85"/>
      <c r="C66" s="2060" t="s">
        <v>202</v>
      </c>
      <c r="D66" s="2060"/>
      <c r="E66" s="2060"/>
      <c r="F66" s="2060"/>
      <c r="G66" s="2060"/>
      <c r="H66" s="2060"/>
    </row>
    <row r="67" spans="1:8" ht="12.75">
      <c r="A67" s="342" t="s">
        <v>410</v>
      </c>
      <c r="B67" s="83"/>
      <c r="C67" s="2059" t="s">
        <v>411</v>
      </c>
      <c r="D67" s="2059"/>
      <c r="E67" s="2059"/>
      <c r="F67" s="2059"/>
      <c r="G67" s="2059"/>
      <c r="H67" s="2059"/>
    </row>
  </sheetData>
  <mergeCells count="7">
    <mergeCell ref="A26:B26"/>
    <mergeCell ref="F27:H27"/>
    <mergeCell ref="C9:H9"/>
    <mergeCell ref="C11:H11"/>
    <mergeCell ref="C66:H66"/>
    <mergeCell ref="C67:H67"/>
    <mergeCell ref="F24:H24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61"/>
  <sheetViews>
    <sheetView workbookViewId="0" topLeftCell="A12">
      <selection activeCell="F5" sqref="F5:J5"/>
    </sheetView>
  </sheetViews>
  <sheetFormatPr defaultColWidth="9.140625" defaultRowHeight="12.75"/>
  <cols>
    <col min="1" max="1" width="35.7109375" style="1" customWidth="1"/>
    <col min="2" max="2" width="32.28125" style="1" customWidth="1"/>
    <col min="3" max="3" width="4.7109375" style="1" customWidth="1"/>
    <col min="4" max="5" width="10.7109375" style="1" customWidth="1"/>
    <col min="6" max="6" width="9.140625" style="1" customWidth="1"/>
    <col min="7" max="8" width="4.7109375" style="1" customWidth="1"/>
    <col min="9" max="16384" width="9.140625" style="1" customWidth="1"/>
  </cols>
  <sheetData>
    <row r="1" ht="12.75"/>
    <row r="2" ht="12.75"/>
    <row r="3" ht="12.75"/>
    <row r="4" ht="12.75"/>
    <row r="5" spans="1:8" ht="15">
      <c r="A5" s="341" t="s">
        <v>1174</v>
      </c>
      <c r="B5" s="836"/>
      <c r="H5" s="22"/>
    </row>
    <row r="6" spans="1:8" ht="15.75">
      <c r="A6" s="725" t="s">
        <v>1566</v>
      </c>
      <c r="B6" s="723"/>
      <c r="H6" s="22"/>
    </row>
    <row r="7" spans="1:8" ht="15.75" thickBot="1">
      <c r="A7" s="341"/>
      <c r="B7" s="341"/>
      <c r="H7" s="837" t="s">
        <v>174</v>
      </c>
    </row>
    <row r="8" spans="1:8" ht="13.5" thickTop="1">
      <c r="A8" s="771"/>
      <c r="B8" s="483"/>
      <c r="C8" s="729"/>
      <c r="D8" s="729"/>
      <c r="E8" s="729"/>
      <c r="F8" s="729"/>
      <c r="G8" s="729"/>
      <c r="H8" s="730"/>
    </row>
    <row r="9" spans="1:8" ht="15.75" thickBot="1">
      <c r="A9" s="337" t="s">
        <v>983</v>
      </c>
      <c r="B9" s="21"/>
      <c r="C9" s="2064">
        <f>'Cover '!F5</f>
        <v>0</v>
      </c>
      <c r="D9" s="2064"/>
      <c r="E9" s="2064"/>
      <c r="F9" s="2064"/>
      <c r="G9" s="2064"/>
      <c r="H9" s="2052"/>
    </row>
    <row r="10" spans="1:8" ht="12.75">
      <c r="A10" s="330"/>
      <c r="B10" s="21"/>
      <c r="C10" s="811"/>
      <c r="D10" s="811"/>
      <c r="E10" s="811"/>
      <c r="F10" s="811"/>
      <c r="G10" s="811"/>
      <c r="H10" s="812"/>
    </row>
    <row r="11" spans="1:8" ht="15.75" thickBot="1">
      <c r="A11" s="337" t="s">
        <v>1524</v>
      </c>
      <c r="B11" s="21"/>
      <c r="C11" s="2064">
        <f>'Cover '!F7</f>
        <v>0</v>
      </c>
      <c r="D11" s="2064"/>
      <c r="E11" s="2064"/>
      <c r="F11" s="2064"/>
      <c r="G11" s="2064"/>
      <c r="H11" s="2052"/>
    </row>
    <row r="12" spans="1:8" ht="13.5" thickBot="1">
      <c r="A12" s="347"/>
      <c r="B12" s="717"/>
      <c r="C12" s="813"/>
      <c r="D12" s="813"/>
      <c r="E12" s="813"/>
      <c r="F12" s="813"/>
      <c r="G12" s="813"/>
      <c r="H12" s="814"/>
    </row>
    <row r="13" ht="14.25" thickBot="1" thickTop="1"/>
    <row r="14" spans="1:8" ht="48">
      <c r="A14" s="150"/>
      <c r="B14" s="164"/>
      <c r="C14" s="495"/>
      <c r="D14" s="86" t="s">
        <v>1033</v>
      </c>
      <c r="E14" s="86" t="s">
        <v>1034</v>
      </c>
      <c r="F14" s="496" t="s">
        <v>1035</v>
      </c>
      <c r="G14" s="497"/>
      <c r="H14" s="498"/>
    </row>
    <row r="15" spans="1:8" ht="29.25" customHeight="1" thickBot="1">
      <c r="A15" s="269"/>
      <c r="B15" s="365"/>
      <c r="C15" s="894"/>
      <c r="D15" s="510">
        <v>1</v>
      </c>
      <c r="E15" s="843">
        <v>2</v>
      </c>
      <c r="F15" s="96" t="s">
        <v>1036</v>
      </c>
      <c r="G15" s="96" t="s">
        <v>1037</v>
      </c>
      <c r="H15" s="864" t="s">
        <v>1038</v>
      </c>
    </row>
    <row r="16" spans="1:8" ht="15">
      <c r="A16" s="91" t="s">
        <v>56</v>
      </c>
      <c r="B16" s="92"/>
      <c r="C16" s="501"/>
      <c r="D16" s="502"/>
      <c r="E16" s="503"/>
      <c r="F16" s="93"/>
      <c r="G16" s="93"/>
      <c r="H16" s="504"/>
    </row>
    <row r="17" spans="1:8" ht="15">
      <c r="A17" s="97" t="s">
        <v>179</v>
      </c>
      <c r="B17" s="13"/>
      <c r="C17" s="505">
        <v>61</v>
      </c>
      <c r="D17" s="1783">
        <f>'IFR 40.30 and .40'!F72</f>
        <v>0</v>
      </c>
      <c r="E17" s="1784"/>
      <c r="F17" s="10" t="s">
        <v>336</v>
      </c>
      <c r="G17" s="10">
        <v>94</v>
      </c>
      <c r="H17" s="846">
        <v>2</v>
      </c>
    </row>
    <row r="18" spans="1:8" ht="15">
      <c r="A18" s="97" t="s">
        <v>180</v>
      </c>
      <c r="B18" s="13"/>
      <c r="C18" s="505">
        <v>62</v>
      </c>
      <c r="D18" s="1783">
        <f>'IFR 40.30 and .40'!H72</f>
        <v>0</v>
      </c>
      <c r="E18" s="1784"/>
      <c r="F18" s="10" t="s">
        <v>336</v>
      </c>
      <c r="G18" s="10">
        <v>94</v>
      </c>
      <c r="H18" s="706" t="s">
        <v>933</v>
      </c>
    </row>
    <row r="19" spans="1:8" ht="15">
      <c r="A19" s="97" t="s">
        <v>423</v>
      </c>
      <c r="B19" s="13"/>
      <c r="C19" s="505">
        <v>63</v>
      </c>
      <c r="D19" s="1783">
        <f>'IFR 40.50'!H26</f>
        <v>0</v>
      </c>
      <c r="E19" s="1784"/>
      <c r="F19" s="10" t="s">
        <v>425</v>
      </c>
      <c r="G19" s="10">
        <v>20</v>
      </c>
      <c r="H19" s="846">
        <v>4</v>
      </c>
    </row>
    <row r="20" spans="1:8" ht="15">
      <c r="A20" s="97" t="s">
        <v>427</v>
      </c>
      <c r="B20" s="13"/>
      <c r="C20" s="505">
        <v>64</v>
      </c>
      <c r="D20" s="1783">
        <f>'IFR 55.10'!E23</f>
        <v>0</v>
      </c>
      <c r="E20" s="1784"/>
      <c r="F20" s="10" t="s">
        <v>426</v>
      </c>
      <c r="G20" s="10">
        <v>13</v>
      </c>
      <c r="H20" s="846">
        <v>1</v>
      </c>
    </row>
    <row r="21" spans="1:8" ht="15">
      <c r="A21" s="97" t="s">
        <v>181</v>
      </c>
      <c r="B21" s="155"/>
      <c r="C21" s="505">
        <v>66</v>
      </c>
      <c r="D21" s="1783"/>
      <c r="E21" s="1784"/>
      <c r="F21" s="3"/>
      <c r="G21" s="3"/>
      <c r="H21" s="507"/>
    </row>
    <row r="22" spans="1:8" ht="15">
      <c r="A22" s="97" t="s">
        <v>981</v>
      </c>
      <c r="B22" s="13"/>
      <c r="C22" s="893" t="s">
        <v>1350</v>
      </c>
      <c r="D22" s="1783"/>
      <c r="E22" s="1784"/>
      <c r="F22" s="3"/>
      <c r="G22" s="3"/>
      <c r="H22" s="507"/>
    </row>
    <row r="23" spans="1:8" ht="15">
      <c r="A23" s="97" t="s">
        <v>424</v>
      </c>
      <c r="B23" s="13"/>
      <c r="C23" s="505">
        <v>67</v>
      </c>
      <c r="D23" s="1783"/>
      <c r="E23" s="1784"/>
      <c r="F23" s="3"/>
      <c r="G23" s="3"/>
      <c r="H23" s="507"/>
    </row>
    <row r="24" spans="1:8" ht="15">
      <c r="A24" s="97" t="s">
        <v>664</v>
      </c>
      <c r="B24" s="13"/>
      <c r="C24" s="893" t="s">
        <v>1351</v>
      </c>
      <c r="D24" s="1783"/>
      <c r="E24" s="1784"/>
      <c r="F24" s="3"/>
      <c r="G24" s="3"/>
      <c r="H24" s="507"/>
    </row>
    <row r="25" spans="1:8" ht="15">
      <c r="A25" s="97" t="s">
        <v>182</v>
      </c>
      <c r="B25" s="13"/>
      <c r="C25" s="505">
        <v>68</v>
      </c>
      <c r="D25" s="1783"/>
      <c r="E25" s="1784"/>
      <c r="F25" s="3"/>
      <c r="G25" s="3"/>
      <c r="H25" s="507"/>
    </row>
    <row r="26" spans="1:8" ht="15">
      <c r="A26" s="97" t="s">
        <v>183</v>
      </c>
      <c r="B26" s="13"/>
      <c r="C26" s="505">
        <v>69</v>
      </c>
      <c r="D26" s="1783"/>
      <c r="E26" s="1784"/>
      <c r="F26" s="3"/>
      <c r="G26" s="3"/>
      <c r="H26" s="507"/>
    </row>
    <row r="27" spans="1:8" ht="15">
      <c r="A27" s="97" t="s">
        <v>57</v>
      </c>
      <c r="B27" s="13"/>
      <c r="C27" s="505">
        <v>70</v>
      </c>
      <c r="D27" s="1783"/>
      <c r="E27" s="1784"/>
      <c r="F27" s="3"/>
      <c r="G27" s="3"/>
      <c r="H27" s="507"/>
    </row>
    <row r="28" spans="1:8" ht="15.75" thickBot="1">
      <c r="A28" s="87" t="s">
        <v>184</v>
      </c>
      <c r="B28" s="95"/>
      <c r="C28" s="509">
        <v>71</v>
      </c>
      <c r="D28" s="1789">
        <f>SUM(D17:D27)</f>
        <v>0</v>
      </c>
      <c r="E28" s="1789">
        <f>SUM(E17:E27)</f>
        <v>0</v>
      </c>
      <c r="F28" s="96"/>
      <c r="G28" s="96"/>
      <c r="H28" s="515"/>
    </row>
    <row r="29" spans="1:8" ht="15.75" thickBot="1">
      <c r="A29" s="166"/>
      <c r="B29" s="21"/>
      <c r="C29" s="511"/>
      <c r="D29" s="1792"/>
      <c r="E29" s="1792"/>
      <c r="F29" s="101"/>
      <c r="G29" s="101"/>
      <c r="H29" s="513"/>
    </row>
    <row r="30" spans="1:8" ht="15.75" thickBot="1">
      <c r="A30" s="98" t="s">
        <v>185</v>
      </c>
      <c r="B30" s="99"/>
      <c r="C30" s="895">
        <v>75</v>
      </c>
      <c r="D30" s="1804">
        <f>'IFR 30.20'!D28+'IFR 30.20'!D48-'IFR 30.21'!D28</f>
        <v>0</v>
      </c>
      <c r="E30" s="1804">
        <f>'IFR 30.20'!E28+'IFR 30.20'!E48-'IFR 30.21'!E28</f>
        <v>0</v>
      </c>
      <c r="F30" s="102"/>
      <c r="G30" s="103"/>
      <c r="H30" s="104"/>
    </row>
    <row r="31" spans="1:8" ht="15.75" thickBot="1">
      <c r="A31" s="166"/>
      <c r="B31" s="21"/>
      <c r="C31" s="511"/>
      <c r="D31" s="1792"/>
      <c r="E31" s="1792"/>
      <c r="F31" s="101"/>
      <c r="G31" s="101"/>
      <c r="H31" s="513"/>
    </row>
    <row r="32" spans="1:8" ht="33.75" customHeight="1">
      <c r="A32" s="2189" t="s">
        <v>913</v>
      </c>
      <c r="B32" s="2190"/>
      <c r="C32" s="501">
        <v>81</v>
      </c>
      <c r="D32" s="1805"/>
      <c r="E32" s="1795"/>
      <c r="F32" s="93"/>
      <c r="G32" s="93"/>
      <c r="H32" s="504"/>
    </row>
    <row r="33" spans="1:8" ht="38.25" customHeight="1">
      <c r="A33" s="2191" t="s">
        <v>914</v>
      </c>
      <c r="B33" s="2192"/>
      <c r="C33" s="505">
        <v>82</v>
      </c>
      <c r="D33" s="1783"/>
      <c r="E33" s="1784"/>
      <c r="F33" s="3"/>
      <c r="G33" s="3"/>
      <c r="H33" s="507"/>
    </row>
    <row r="34" spans="1:8" ht="15.75" thickBot="1">
      <c r="A34" s="87" t="s">
        <v>1568</v>
      </c>
      <c r="B34" s="95" t="s">
        <v>186</v>
      </c>
      <c r="C34" s="509">
        <v>85</v>
      </c>
      <c r="D34" s="510" t="b">
        <f>D32+D33=D30</f>
        <v>1</v>
      </c>
      <c r="E34" s="510" t="b">
        <f>E32+E33=E30</f>
        <v>1</v>
      </c>
      <c r="F34" s="105" t="s">
        <v>786</v>
      </c>
      <c r="G34" s="106"/>
      <c r="H34" s="107"/>
    </row>
    <row r="59" spans="3:8" ht="12.75">
      <c r="C59" s="13"/>
      <c r="D59" s="13"/>
      <c r="E59" s="13"/>
      <c r="F59" s="13"/>
      <c r="H59" s="13"/>
    </row>
    <row r="60" spans="1:8" ht="12.75">
      <c r="A60" s="334" t="s">
        <v>1176</v>
      </c>
      <c r="B60" s="85"/>
      <c r="C60" s="2060" t="s">
        <v>1164</v>
      </c>
      <c r="D60" s="2060"/>
      <c r="E60" s="2060"/>
      <c r="F60" s="2060"/>
      <c r="G60" s="2060"/>
      <c r="H60" s="2060"/>
    </row>
    <row r="61" spans="1:8" ht="12.75">
      <c r="A61" s="342" t="s">
        <v>422</v>
      </c>
      <c r="B61" s="83"/>
      <c r="C61" s="2059" t="s">
        <v>421</v>
      </c>
      <c r="D61" s="2059"/>
      <c r="E61" s="2059"/>
      <c r="F61" s="2059"/>
      <c r="G61" s="2059"/>
      <c r="H61" s="2059"/>
    </row>
  </sheetData>
  <mergeCells count="6">
    <mergeCell ref="A32:B32"/>
    <mergeCell ref="A33:B33"/>
    <mergeCell ref="C9:H9"/>
    <mergeCell ref="C11:H11"/>
    <mergeCell ref="C60:H60"/>
    <mergeCell ref="C61:H61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8"/>
  <sheetViews>
    <sheetView zoomScale="75" zoomScaleNormal="75" workbookViewId="0" topLeftCell="A1">
      <selection activeCell="F5" sqref="F5:J5"/>
    </sheetView>
  </sheetViews>
  <sheetFormatPr defaultColWidth="9.140625" defaultRowHeight="12.75"/>
  <cols>
    <col min="1" max="1" width="41.00390625" style="1" customWidth="1"/>
    <col min="2" max="2" width="7.140625" style="324" customWidth="1"/>
    <col min="3" max="3" width="16.421875" style="1" customWidth="1"/>
    <col min="4" max="4" width="16.28125" style="1" customWidth="1"/>
    <col min="5" max="5" width="16.7109375" style="1" customWidth="1"/>
    <col min="6" max="6" width="17.8515625" style="1" customWidth="1"/>
    <col min="7" max="7" width="17.57421875" style="1" customWidth="1"/>
    <col min="8" max="8" width="19.28125" style="1" customWidth="1"/>
    <col min="9" max="9" width="17.57421875" style="1" customWidth="1"/>
    <col min="10" max="10" width="39.140625" style="1" customWidth="1"/>
    <col min="11" max="11" width="23.140625" style="1" customWidth="1"/>
    <col min="12" max="12" width="1.57421875" style="1" customWidth="1"/>
    <col min="13" max="13" width="25.57421875" style="1" customWidth="1"/>
    <col min="14" max="14" width="1.7109375" style="1" customWidth="1"/>
    <col min="15" max="15" width="29.7109375" style="1" customWidth="1"/>
    <col min="16" max="16384" width="9.140625" style="1" customWidth="1"/>
  </cols>
  <sheetData>
    <row r="5" spans="1:9" ht="15">
      <c r="A5" s="341" t="s">
        <v>1174</v>
      </c>
      <c r="B5" s="858"/>
      <c r="H5" s="2110"/>
      <c r="I5" s="2156"/>
    </row>
    <row r="6" spans="1:3" ht="15.75">
      <c r="A6" s="725" t="s">
        <v>1172</v>
      </c>
      <c r="B6" s="815"/>
      <c r="C6" s="18"/>
    </row>
    <row r="7" spans="1:2" ht="15.75" thickBot="1">
      <c r="A7" s="341"/>
      <c r="B7" s="859"/>
    </row>
    <row r="8" spans="1:14" ht="13.5" thickTop="1">
      <c r="A8" s="771"/>
      <c r="B8" s="772"/>
      <c r="C8" s="729"/>
      <c r="D8" s="729"/>
      <c r="E8" s="729"/>
      <c r="F8" s="729"/>
      <c r="G8" s="729"/>
      <c r="H8" s="729"/>
      <c r="I8" s="730"/>
      <c r="J8" s="734"/>
      <c r="K8" s="734"/>
      <c r="L8" s="734"/>
      <c r="M8" s="734"/>
      <c r="N8" s="734"/>
    </row>
    <row r="9" spans="1:14" ht="15.75" thickBot="1">
      <c r="A9" s="337" t="s">
        <v>983</v>
      </c>
      <c r="B9" s="343"/>
      <c r="C9" s="21"/>
      <c r="F9" s="2064">
        <f>'Cover '!F5</f>
        <v>0</v>
      </c>
      <c r="G9" s="2064"/>
      <c r="H9" s="2064"/>
      <c r="I9" s="2052"/>
      <c r="J9" s="343"/>
      <c r="K9" s="343"/>
      <c r="L9" s="343"/>
      <c r="M9" s="343"/>
      <c r="N9" s="343"/>
    </row>
    <row r="10" spans="1:14" ht="12.75">
      <c r="A10" s="330"/>
      <c r="B10" s="343"/>
      <c r="C10" s="21"/>
      <c r="F10" s="811"/>
      <c r="G10" s="811"/>
      <c r="H10" s="811"/>
      <c r="I10" s="812"/>
      <c r="J10" s="734"/>
      <c r="K10" s="734"/>
      <c r="L10" s="734"/>
      <c r="M10" s="734"/>
      <c r="N10" s="734"/>
    </row>
    <row r="11" spans="1:14" ht="15.75" thickBot="1">
      <c r="A11" s="337" t="s">
        <v>1524</v>
      </c>
      <c r="B11" s="343"/>
      <c r="C11" s="21"/>
      <c r="F11" s="2064">
        <f>'Cover '!F7</f>
        <v>0</v>
      </c>
      <c r="G11" s="2064"/>
      <c r="H11" s="2064"/>
      <c r="I11" s="2052"/>
      <c r="J11" s="343"/>
      <c r="K11" s="343"/>
      <c r="L11" s="343"/>
      <c r="M11" s="343"/>
      <c r="N11" s="343"/>
    </row>
    <row r="12" spans="1:14" ht="13.5" thickBot="1">
      <c r="A12" s="347"/>
      <c r="B12" s="695"/>
      <c r="C12" s="813"/>
      <c r="D12" s="813"/>
      <c r="E12" s="813"/>
      <c r="F12" s="861"/>
      <c r="G12" s="861"/>
      <c r="H12" s="861"/>
      <c r="I12" s="862"/>
      <c r="J12" s="734"/>
      <c r="K12" s="734"/>
      <c r="L12" s="734"/>
      <c r="M12" s="734"/>
      <c r="N12" s="734"/>
    </row>
    <row r="13" spans="1:14" ht="13.5" thickTop="1">
      <c r="A13" s="21"/>
      <c r="B13" s="343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</row>
    <row r="14" ht="13.5" thickBot="1">
      <c r="I14" s="837" t="s">
        <v>174</v>
      </c>
    </row>
    <row r="15" spans="1:9" ht="47.25">
      <c r="A15" s="540" t="s">
        <v>107</v>
      </c>
      <c r="B15" s="517"/>
      <c r="C15" s="538" t="s">
        <v>430</v>
      </c>
      <c r="D15" s="538" t="s">
        <v>431</v>
      </c>
      <c r="E15" s="538" t="s">
        <v>103</v>
      </c>
      <c r="F15" s="538" t="s">
        <v>106</v>
      </c>
      <c r="G15" s="538" t="s">
        <v>102</v>
      </c>
      <c r="H15" s="537" t="s">
        <v>105</v>
      </c>
      <c r="I15" s="539" t="s">
        <v>1139</v>
      </c>
    </row>
    <row r="16" spans="1:9" ht="47.25">
      <c r="A16" s="518"/>
      <c r="B16" s="519"/>
      <c r="C16" s="520"/>
      <c r="D16" s="520"/>
      <c r="E16" s="520"/>
      <c r="F16" s="520" t="s">
        <v>432</v>
      </c>
      <c r="G16" s="520"/>
      <c r="H16" s="521" t="s">
        <v>388</v>
      </c>
      <c r="I16" s="522"/>
    </row>
    <row r="17" spans="1:9" ht="15.75">
      <c r="A17" s="523"/>
      <c r="B17" s="519"/>
      <c r="C17" s="519">
        <v>1</v>
      </c>
      <c r="D17" s="519">
        <v>2</v>
      </c>
      <c r="E17" s="519">
        <v>3</v>
      </c>
      <c r="F17" s="519">
        <v>4</v>
      </c>
      <c r="G17" s="519">
        <v>5</v>
      </c>
      <c r="H17" s="524">
        <v>6</v>
      </c>
      <c r="I17" s="525">
        <v>7</v>
      </c>
    </row>
    <row r="18" spans="1:9" ht="15.75">
      <c r="A18" s="461" t="s">
        <v>98</v>
      </c>
      <c r="B18" s="526">
        <v>11</v>
      </c>
      <c r="C18" s="1581"/>
      <c r="D18" s="1581"/>
      <c r="E18" s="1581"/>
      <c r="F18" s="2193" t="e">
        <f>IF(D29/C29&gt;0.5,D29/C29,0.5)</f>
        <v>#DIV/0!</v>
      </c>
      <c r="G18" s="1493" t="s">
        <v>890</v>
      </c>
      <c r="H18" s="1813" t="e">
        <f>E18*F18*0.15</f>
        <v>#DIV/0!</v>
      </c>
      <c r="I18" s="1814"/>
    </row>
    <row r="19" spans="1:9" ht="15.75">
      <c r="A19" s="461" t="s">
        <v>99</v>
      </c>
      <c r="B19" s="526">
        <v>12</v>
      </c>
      <c r="C19" s="1581"/>
      <c r="D19" s="1581"/>
      <c r="E19" s="1581"/>
      <c r="F19" s="2194"/>
      <c r="G19" s="1493" t="s">
        <v>890</v>
      </c>
      <c r="H19" s="1813" t="e">
        <f>E19*F18*0.15</f>
        <v>#DIV/0!</v>
      </c>
      <c r="I19" s="1815"/>
    </row>
    <row r="20" spans="1:9" ht="15.75">
      <c r="A20" s="461" t="s">
        <v>100</v>
      </c>
      <c r="B20" s="526">
        <v>13</v>
      </c>
      <c r="C20" s="1581"/>
      <c r="D20" s="1581"/>
      <c r="E20" s="1581"/>
      <c r="F20" s="2194"/>
      <c r="G20" s="1493" t="s">
        <v>890</v>
      </c>
      <c r="H20" s="1813" t="e">
        <f>E20*F18*0.15</f>
        <v>#DIV/0!</v>
      </c>
      <c r="I20" s="1815"/>
    </row>
    <row r="21" spans="1:9" ht="15.75">
      <c r="A21" s="461" t="s">
        <v>1041</v>
      </c>
      <c r="B21" s="526">
        <v>14</v>
      </c>
      <c r="C21" s="1581"/>
      <c r="D21" s="1581"/>
      <c r="E21" s="1581"/>
      <c r="F21" s="2194"/>
      <c r="G21" s="1493">
        <v>0.2</v>
      </c>
      <c r="H21" s="1813" t="e">
        <f>E21*F18*0.2</f>
        <v>#DIV/0!</v>
      </c>
      <c r="I21" s="1815"/>
    </row>
    <row r="22" spans="1:9" ht="15.75">
      <c r="A22" s="461" t="s">
        <v>1042</v>
      </c>
      <c r="B22" s="526">
        <v>15</v>
      </c>
      <c r="C22" s="1581"/>
      <c r="D22" s="1581"/>
      <c r="E22" s="1581"/>
      <c r="F22" s="2194"/>
      <c r="G22" s="1493">
        <v>0.2</v>
      </c>
      <c r="H22" s="1813" t="e">
        <f>E22*F18*0.2</f>
        <v>#DIV/0!</v>
      </c>
      <c r="I22" s="1815"/>
    </row>
    <row r="23" spans="1:9" ht="15.75">
      <c r="A23" s="461" t="s">
        <v>1043</v>
      </c>
      <c r="B23" s="526">
        <v>16</v>
      </c>
      <c r="C23" s="1581"/>
      <c r="D23" s="1581"/>
      <c r="E23" s="1581"/>
      <c r="F23" s="2194"/>
      <c r="G23" s="1493">
        <v>0.2</v>
      </c>
      <c r="H23" s="1813" t="e">
        <f>E23*F18*0.2</f>
        <v>#DIV/0!</v>
      </c>
      <c r="I23" s="1815"/>
    </row>
    <row r="24" spans="1:9" ht="15.75">
      <c r="A24" s="461" t="s">
        <v>101</v>
      </c>
      <c r="B24" s="526">
        <v>17</v>
      </c>
      <c r="C24" s="1581"/>
      <c r="D24" s="1581"/>
      <c r="E24" s="1581"/>
      <c r="F24" s="2194"/>
      <c r="G24" s="1493">
        <v>0.2</v>
      </c>
      <c r="H24" s="1813" t="e">
        <f>E24*F18*0.2</f>
        <v>#DIV/0!</v>
      </c>
      <c r="I24" s="1815"/>
    </row>
    <row r="25" spans="1:9" ht="15.75">
      <c r="A25" s="461" t="s">
        <v>1044</v>
      </c>
      <c r="B25" s="526">
        <v>18</v>
      </c>
      <c r="C25" s="1581"/>
      <c r="D25" s="1581"/>
      <c r="E25" s="1581"/>
      <c r="F25" s="2194"/>
      <c r="G25" s="1493">
        <v>0.2</v>
      </c>
      <c r="H25" s="1813" t="e">
        <f>E25*F18*0.2</f>
        <v>#DIV/0!</v>
      </c>
      <c r="I25" s="1815"/>
    </row>
    <row r="26" spans="1:9" ht="15.75">
      <c r="A26" s="461" t="s">
        <v>1045</v>
      </c>
      <c r="B26" s="526">
        <v>19</v>
      </c>
      <c r="C26" s="1581"/>
      <c r="D26" s="1581"/>
      <c r="E26" s="1581"/>
      <c r="F26" s="2194"/>
      <c r="G26" s="1493">
        <v>0.2</v>
      </c>
      <c r="H26" s="1813" t="e">
        <f>E26*F18*0.2</f>
        <v>#DIV/0!</v>
      </c>
      <c r="I26" s="1815"/>
    </row>
    <row r="27" spans="1:9" ht="15.75">
      <c r="A27" s="461" t="s">
        <v>1056</v>
      </c>
      <c r="B27" s="526">
        <v>20</v>
      </c>
      <c r="C27" s="1581"/>
      <c r="D27" s="1581"/>
      <c r="E27" s="1581"/>
      <c r="F27" s="2195"/>
      <c r="G27" s="1493">
        <v>0.2</v>
      </c>
      <c r="H27" s="1813" t="e">
        <f>E27*F18*0.2</f>
        <v>#DIV/0!</v>
      </c>
      <c r="I27" s="1815"/>
    </row>
    <row r="28" spans="1:9" ht="15.75">
      <c r="A28" s="374"/>
      <c r="B28" s="526"/>
      <c r="C28" s="1581"/>
      <c r="D28" s="1581"/>
      <c r="E28" s="1806"/>
      <c r="F28" s="1494"/>
      <c r="G28" s="1495"/>
      <c r="H28" s="1813"/>
      <c r="I28" s="1815"/>
    </row>
    <row r="29" spans="1:9" ht="15.75">
      <c r="A29" s="527" t="s">
        <v>943</v>
      </c>
      <c r="B29" s="519">
        <v>30</v>
      </c>
      <c r="C29" s="1577">
        <f>SUM(C18:C27)</f>
        <v>0</v>
      </c>
      <c r="D29" s="1577">
        <f>SUM(D18:D27)</f>
        <v>0</v>
      </c>
      <c r="E29" s="1807"/>
      <c r="F29" s="1496"/>
      <c r="G29" s="1497"/>
      <c r="H29" s="1813" t="e">
        <f>SUM(H18:H28)</f>
        <v>#DIV/0!</v>
      </c>
      <c r="I29" s="1814">
        <f>SUM(I18:I28)</f>
        <v>0</v>
      </c>
    </row>
    <row r="30" spans="1:9" ht="15.75">
      <c r="A30" s="528"/>
      <c r="B30" s="899"/>
      <c r="C30" s="1808"/>
      <c r="D30" s="1809"/>
      <c r="E30" s="1810"/>
      <c r="F30" s="898"/>
      <c r="G30" s="898"/>
      <c r="H30" s="529"/>
      <c r="I30" s="530"/>
    </row>
    <row r="31" spans="1:9" ht="15.75">
      <c r="A31" s="528" t="s">
        <v>104</v>
      </c>
      <c r="B31" s="574"/>
      <c r="C31" s="1811" t="s">
        <v>1570</v>
      </c>
      <c r="D31" s="1812"/>
      <c r="E31" s="1812"/>
      <c r="F31" s="900"/>
      <c r="G31" s="900"/>
      <c r="H31" s="531"/>
      <c r="I31" s="532"/>
    </row>
    <row r="32" spans="1:9" ht="16.5" thickBot="1">
      <c r="A32" s="603"/>
      <c r="B32" s="901"/>
      <c r="C32" s="604"/>
      <c r="D32" s="604"/>
      <c r="E32" s="604"/>
      <c r="F32" s="604"/>
      <c r="G32" s="604"/>
      <c r="H32" s="369"/>
      <c r="I32" s="533"/>
    </row>
    <row r="33" spans="1:9" ht="15">
      <c r="A33" s="534" t="s">
        <v>891</v>
      </c>
      <c r="B33" s="535"/>
      <c r="C33" s="534"/>
      <c r="D33" s="534"/>
      <c r="E33" s="534"/>
      <c r="F33" s="536"/>
      <c r="G33" s="536"/>
      <c r="H33" s="340"/>
      <c r="I33" s="340"/>
    </row>
    <row r="34" spans="1:9" ht="12.75">
      <c r="A34" s="248"/>
      <c r="B34" s="902"/>
      <c r="C34" s="248"/>
      <c r="D34" s="248"/>
      <c r="E34" s="248"/>
      <c r="F34" s="903"/>
      <c r="G34" s="903"/>
      <c r="H34" s="21"/>
      <c r="I34" s="21"/>
    </row>
    <row r="35" spans="1:9" ht="12.75">
      <c r="A35" s="248"/>
      <c r="B35" s="902"/>
      <c r="C35" s="248"/>
      <c r="D35" s="248"/>
      <c r="E35" s="248"/>
      <c r="F35" s="903"/>
      <c r="G35" s="903"/>
      <c r="H35" s="21"/>
      <c r="I35" s="21"/>
    </row>
    <row r="36" spans="4:9" ht="12.75">
      <c r="D36" s="13"/>
      <c r="E36" s="13"/>
      <c r="F36" s="13"/>
      <c r="G36" s="13"/>
      <c r="H36" s="13"/>
      <c r="I36" s="13"/>
    </row>
    <row r="37" spans="1:12" ht="12.75">
      <c r="A37" s="334" t="s">
        <v>1175</v>
      </c>
      <c r="B37" s="350"/>
      <c r="C37" s="85"/>
      <c r="I37" s="331" t="s">
        <v>1145</v>
      </c>
      <c r="J37" s="339"/>
      <c r="K37" s="339"/>
      <c r="L37" s="339"/>
    </row>
    <row r="38" spans="1:12" ht="12.75">
      <c r="A38" s="342" t="s">
        <v>428</v>
      </c>
      <c r="B38" s="82"/>
      <c r="C38" s="83"/>
      <c r="I38" s="331" t="s">
        <v>429</v>
      </c>
      <c r="J38" s="339"/>
      <c r="K38" s="339"/>
      <c r="L38" s="339"/>
    </row>
  </sheetData>
  <mergeCells count="4">
    <mergeCell ref="H5:I5"/>
    <mergeCell ref="F18:F27"/>
    <mergeCell ref="F9:I9"/>
    <mergeCell ref="F11:I11"/>
  </mergeCells>
  <printOptions/>
  <pageMargins left="0.75" right="0.75" top="1" bottom="0.64" header="0.5" footer="0.37"/>
  <pageSetup fitToHeight="1" fitToWidth="1" horizontalDpi="600" verticalDpi="600" orientation="landscape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8"/>
  <sheetViews>
    <sheetView zoomScale="75" zoomScaleNormal="75" workbookViewId="0" topLeftCell="A6">
      <selection activeCell="F5" sqref="F5:J5"/>
    </sheetView>
  </sheetViews>
  <sheetFormatPr defaultColWidth="9.140625" defaultRowHeight="12.75"/>
  <cols>
    <col min="1" max="1" width="22.8515625" style="1" customWidth="1"/>
    <col min="2" max="2" width="17.7109375" style="1" customWidth="1"/>
    <col min="3" max="3" width="23.00390625" style="1" customWidth="1"/>
    <col min="4" max="4" width="6.57421875" style="324" customWidth="1"/>
    <col min="5" max="7" width="10.7109375" style="324" customWidth="1"/>
    <col min="8" max="12" width="10.7109375" style="1" customWidth="1"/>
    <col min="13" max="13" width="15.7109375" style="1" customWidth="1"/>
    <col min="14" max="14" width="18.140625" style="1" customWidth="1"/>
    <col min="15" max="15" width="24.00390625" style="1" customWidth="1"/>
    <col min="16" max="16" width="22.7109375" style="1" customWidth="1"/>
    <col min="17" max="16384" width="9.140625" style="1" customWidth="1"/>
  </cols>
  <sheetData>
    <row r="4" spans="1:15" ht="15">
      <c r="A4" s="79"/>
      <c r="L4" s="494"/>
      <c r="M4" s="18"/>
      <c r="O4" s="44"/>
    </row>
    <row r="5" spans="1:16" ht="15">
      <c r="A5" s="341" t="s">
        <v>1174</v>
      </c>
      <c r="B5" s="858"/>
      <c r="M5" s="2110"/>
      <c r="N5" s="2156"/>
      <c r="O5" s="22"/>
      <c r="P5" s="22"/>
    </row>
    <row r="6" spans="1:16" ht="15.75">
      <c r="A6" s="725" t="s">
        <v>1133</v>
      </c>
      <c r="B6" s="815"/>
      <c r="C6" s="18"/>
      <c r="O6" s="22"/>
      <c r="P6" s="22"/>
    </row>
    <row r="7" spans="1:16" ht="15.75" thickBot="1">
      <c r="A7" s="341"/>
      <c r="B7" s="859"/>
      <c r="O7" s="22"/>
      <c r="P7" s="22"/>
    </row>
    <row r="8" spans="1:16" ht="13.5" thickTop="1">
      <c r="A8" s="771"/>
      <c r="B8" s="772"/>
      <c r="C8" s="729"/>
      <c r="D8" s="772"/>
      <c r="E8" s="772"/>
      <c r="F8" s="772"/>
      <c r="G8" s="772"/>
      <c r="H8" s="729"/>
      <c r="I8" s="729"/>
      <c r="J8" s="729"/>
      <c r="K8" s="729"/>
      <c r="L8" s="729"/>
      <c r="M8" s="729"/>
      <c r="N8" s="729"/>
      <c r="O8" s="729"/>
      <c r="P8" s="730"/>
    </row>
    <row r="9" spans="1:16" ht="15.75" thickBot="1">
      <c r="A9" s="337" t="s">
        <v>983</v>
      </c>
      <c r="B9" s="343"/>
      <c r="C9" s="21"/>
      <c r="L9" s="2064">
        <f>'Cover '!F5</f>
        <v>0</v>
      </c>
      <c r="M9" s="2064"/>
      <c r="N9" s="2064"/>
      <c r="O9" s="2064"/>
      <c r="P9" s="2052"/>
    </row>
    <row r="10" spans="1:16" ht="12.75">
      <c r="A10" s="330"/>
      <c r="B10" s="343"/>
      <c r="C10" s="21"/>
      <c r="L10" s="811"/>
      <c r="M10" s="811"/>
      <c r="N10" s="811"/>
      <c r="O10" s="811"/>
      <c r="P10" s="812"/>
    </row>
    <row r="11" spans="1:16" ht="15.75" thickBot="1">
      <c r="A11" s="337" t="s">
        <v>1524</v>
      </c>
      <c r="B11" s="343"/>
      <c r="C11" s="21"/>
      <c r="L11" s="2064">
        <f>'Cover '!F7</f>
        <v>0</v>
      </c>
      <c r="M11" s="2064"/>
      <c r="N11" s="2064"/>
      <c r="O11" s="2064"/>
      <c r="P11" s="2052"/>
    </row>
    <row r="12" spans="1:16" ht="13.5" thickBot="1">
      <c r="A12" s="347"/>
      <c r="B12" s="695"/>
      <c r="C12" s="813"/>
      <c r="D12" s="695"/>
      <c r="E12" s="695"/>
      <c r="F12" s="695"/>
      <c r="G12" s="695"/>
      <c r="H12" s="813"/>
      <c r="I12" s="813"/>
      <c r="J12" s="813"/>
      <c r="K12" s="813"/>
      <c r="L12" s="861"/>
      <c r="M12" s="861"/>
      <c r="N12" s="861"/>
      <c r="O12" s="861"/>
      <c r="P12" s="862"/>
    </row>
    <row r="13" spans="1:16" ht="13.5" thickTop="1">
      <c r="A13" s="21"/>
      <c r="B13" s="343"/>
      <c r="C13" s="734"/>
      <c r="D13" s="343"/>
      <c r="E13" s="343"/>
      <c r="F13" s="343"/>
      <c r="G13" s="343"/>
      <c r="H13" s="734"/>
      <c r="I13" s="734"/>
      <c r="J13" s="734"/>
      <c r="K13" s="734"/>
      <c r="L13" s="734"/>
      <c r="M13" s="734"/>
      <c r="N13" s="734"/>
      <c r="O13" s="734"/>
      <c r="P13" s="734"/>
    </row>
    <row r="14" spans="12:16" ht="15.75" thickBot="1">
      <c r="L14" s="494"/>
      <c r="P14" s="837" t="s">
        <v>174</v>
      </c>
    </row>
    <row r="15" spans="1:17" s="324" customFormat="1" ht="126" customHeight="1">
      <c r="A15" s="1366" t="s">
        <v>107</v>
      </c>
      <c r="B15" s="1367"/>
      <c r="C15" s="1368"/>
      <c r="D15" s="1369"/>
      <c r="E15" s="2198" t="s">
        <v>433</v>
      </c>
      <c r="F15" s="2199"/>
      <c r="G15" s="2199"/>
      <c r="H15" s="2200"/>
      <c r="I15" s="2198" t="s">
        <v>434</v>
      </c>
      <c r="J15" s="2199"/>
      <c r="K15" s="2199"/>
      <c r="L15" s="2200"/>
      <c r="M15" s="538" t="s">
        <v>106</v>
      </c>
      <c r="N15" s="538" t="s">
        <v>102</v>
      </c>
      <c r="O15" s="537" t="s">
        <v>105</v>
      </c>
      <c r="P15" s="539" t="s">
        <v>1139</v>
      </c>
      <c r="Q15" s="904"/>
    </row>
    <row r="16" spans="1:17" ht="48" thickBot="1">
      <c r="A16" s="552"/>
      <c r="B16" s="553"/>
      <c r="C16" s="1370"/>
      <c r="D16" s="554"/>
      <c r="E16" s="711" t="s">
        <v>12</v>
      </c>
      <c r="F16" s="711" t="s">
        <v>13</v>
      </c>
      <c r="G16" s="711" t="s">
        <v>1131</v>
      </c>
      <c r="H16" s="711" t="s">
        <v>11</v>
      </c>
      <c r="I16" s="711" t="s">
        <v>12</v>
      </c>
      <c r="J16" s="711" t="s">
        <v>13</v>
      </c>
      <c r="K16" s="711" t="s">
        <v>1131</v>
      </c>
      <c r="L16" s="673" t="s">
        <v>11</v>
      </c>
      <c r="M16" s="541" t="s">
        <v>435</v>
      </c>
      <c r="N16" s="541"/>
      <c r="O16" s="521" t="s">
        <v>1134</v>
      </c>
      <c r="P16" s="522"/>
      <c r="Q16" s="905"/>
    </row>
    <row r="17" spans="1:17" ht="16.5" thickBot="1">
      <c r="A17" s="542"/>
      <c r="B17" s="543"/>
      <c r="C17" s="544"/>
      <c r="D17" s="545"/>
      <c r="E17" s="545">
        <v>1</v>
      </c>
      <c r="F17" s="545">
        <v>2</v>
      </c>
      <c r="G17" s="545">
        <v>3</v>
      </c>
      <c r="H17" s="545">
        <v>4</v>
      </c>
      <c r="I17" s="674">
        <v>5</v>
      </c>
      <c r="J17" s="674">
        <v>6</v>
      </c>
      <c r="K17" s="674">
        <v>7</v>
      </c>
      <c r="L17" s="674">
        <v>8</v>
      </c>
      <c r="M17" s="545">
        <v>9</v>
      </c>
      <c r="N17" s="545">
        <v>10</v>
      </c>
      <c r="O17" s="546">
        <v>11</v>
      </c>
      <c r="P17" s="547">
        <v>12</v>
      </c>
      <c r="Q17" s="905"/>
    </row>
    <row r="18" spans="1:17" ht="15.75">
      <c r="A18" s="462" t="s">
        <v>98</v>
      </c>
      <c r="B18" s="388"/>
      <c r="C18" s="906"/>
      <c r="D18" s="526">
        <v>11</v>
      </c>
      <c r="E18" s="1816"/>
      <c r="F18" s="1816"/>
      <c r="G18" s="1816"/>
      <c r="H18" s="1581">
        <f aca="true" t="shared" si="0" ref="H18:H29">(E18+F18+G18)/3</f>
        <v>0</v>
      </c>
      <c r="I18" s="1748"/>
      <c r="J18" s="1748"/>
      <c r="K18" s="1748"/>
      <c r="L18" s="1599">
        <f aca="true" t="shared" si="1" ref="L18:L29">(I18+J18+K18)/3</f>
        <v>0</v>
      </c>
      <c r="M18" s="2196" t="e">
        <f>IF(L29/H29&gt;0.5,L29/H29,"0.5")</f>
        <v>#DIV/0!</v>
      </c>
      <c r="N18" s="896">
        <v>0.2</v>
      </c>
      <c r="O18" s="1813" t="e">
        <f>H18*M18*0.2</f>
        <v>#DIV/0!</v>
      </c>
      <c r="P18" s="1814"/>
      <c r="Q18" s="905"/>
    </row>
    <row r="19" spans="1:17" ht="15.75">
      <c r="A19" s="374" t="s">
        <v>99</v>
      </c>
      <c r="B19" s="388"/>
      <c r="C19" s="906"/>
      <c r="D19" s="526">
        <v>12</v>
      </c>
      <c r="E19" s="1816"/>
      <c r="F19" s="1816"/>
      <c r="G19" s="1816"/>
      <c r="H19" s="1581">
        <f t="shared" si="0"/>
        <v>0</v>
      </c>
      <c r="I19" s="1748"/>
      <c r="J19" s="1748"/>
      <c r="K19" s="1748"/>
      <c r="L19" s="1601">
        <f t="shared" si="1"/>
        <v>0</v>
      </c>
      <c r="M19" s="2196"/>
      <c r="N19" s="896">
        <v>0.2</v>
      </c>
      <c r="O19" s="1813" t="e">
        <f>H19*M18*0.2</f>
        <v>#DIV/0!</v>
      </c>
      <c r="P19" s="1815"/>
      <c r="Q19" s="905"/>
    </row>
    <row r="20" spans="1:17" ht="15.75">
      <c r="A20" s="461" t="s">
        <v>100</v>
      </c>
      <c r="B20" s="388"/>
      <c r="C20" s="906"/>
      <c r="D20" s="526">
        <v>13</v>
      </c>
      <c r="E20" s="1816"/>
      <c r="F20" s="1816"/>
      <c r="G20" s="1816"/>
      <c r="H20" s="1581">
        <f t="shared" si="0"/>
        <v>0</v>
      </c>
      <c r="I20" s="1748"/>
      <c r="J20" s="1748"/>
      <c r="K20" s="1748"/>
      <c r="L20" s="1601">
        <f t="shared" si="1"/>
        <v>0</v>
      </c>
      <c r="M20" s="2196"/>
      <c r="N20" s="896">
        <v>0.2</v>
      </c>
      <c r="O20" s="1813" t="e">
        <f>H20*M18*0.2</f>
        <v>#DIV/0!</v>
      </c>
      <c r="P20" s="1815"/>
      <c r="Q20" s="905"/>
    </row>
    <row r="21" spans="1:17" ht="15.75">
      <c r="A21" s="461" t="s">
        <v>1041</v>
      </c>
      <c r="B21" s="388"/>
      <c r="C21" s="906"/>
      <c r="D21" s="526">
        <v>14</v>
      </c>
      <c r="E21" s="1816"/>
      <c r="F21" s="1816"/>
      <c r="G21" s="1816"/>
      <c r="H21" s="1581">
        <f t="shared" si="0"/>
        <v>0</v>
      </c>
      <c r="I21" s="1748"/>
      <c r="J21" s="1748"/>
      <c r="K21" s="1748"/>
      <c r="L21" s="1601">
        <f t="shared" si="1"/>
        <v>0</v>
      </c>
      <c r="M21" s="2196"/>
      <c r="N21" s="896">
        <v>0.25</v>
      </c>
      <c r="O21" s="1813" t="e">
        <f>H21*M18*0.25</f>
        <v>#DIV/0!</v>
      </c>
      <c r="P21" s="1815"/>
      <c r="Q21" s="905"/>
    </row>
    <row r="22" spans="1:17" ht="15.75">
      <c r="A22" s="462" t="s">
        <v>1042</v>
      </c>
      <c r="B22" s="388"/>
      <c r="C22" s="906"/>
      <c r="D22" s="526">
        <v>15</v>
      </c>
      <c r="E22" s="1816"/>
      <c r="F22" s="1816"/>
      <c r="G22" s="1816"/>
      <c r="H22" s="1581">
        <f t="shared" si="0"/>
        <v>0</v>
      </c>
      <c r="I22" s="1748"/>
      <c r="J22" s="1748"/>
      <c r="K22" s="1748"/>
      <c r="L22" s="1601">
        <f t="shared" si="1"/>
        <v>0</v>
      </c>
      <c r="M22" s="2196"/>
      <c r="N22" s="896">
        <v>0.25</v>
      </c>
      <c r="O22" s="1813" t="e">
        <f>H22*M18*0.25</f>
        <v>#DIV/0!</v>
      </c>
      <c r="P22" s="1815"/>
      <c r="Q22" s="905"/>
    </row>
    <row r="23" spans="1:17" ht="15.75">
      <c r="A23" s="374" t="s">
        <v>1043</v>
      </c>
      <c r="B23" s="388"/>
      <c r="C23" s="906"/>
      <c r="D23" s="526">
        <v>16</v>
      </c>
      <c r="E23" s="1816"/>
      <c r="F23" s="1816"/>
      <c r="G23" s="1816"/>
      <c r="H23" s="1581">
        <f t="shared" si="0"/>
        <v>0</v>
      </c>
      <c r="I23" s="1748"/>
      <c r="J23" s="1748"/>
      <c r="K23" s="1748"/>
      <c r="L23" s="1601">
        <f t="shared" si="1"/>
        <v>0</v>
      </c>
      <c r="M23" s="2196"/>
      <c r="N23" s="896">
        <v>0.25</v>
      </c>
      <c r="O23" s="1813" t="e">
        <f>H23*M18*0.25</f>
        <v>#DIV/0!</v>
      </c>
      <c r="P23" s="1815"/>
      <c r="Q23" s="905"/>
    </row>
    <row r="24" spans="1:17" ht="15.75">
      <c r="A24" s="374" t="s">
        <v>101</v>
      </c>
      <c r="B24" s="388"/>
      <c r="C24" s="906"/>
      <c r="D24" s="526">
        <v>17</v>
      </c>
      <c r="E24" s="1816"/>
      <c r="F24" s="1816"/>
      <c r="G24" s="1816"/>
      <c r="H24" s="1581">
        <f t="shared" si="0"/>
        <v>0</v>
      </c>
      <c r="I24" s="1748"/>
      <c r="J24" s="1748"/>
      <c r="K24" s="1748"/>
      <c r="L24" s="1601">
        <f t="shared" si="1"/>
        <v>0</v>
      </c>
      <c r="M24" s="2196"/>
      <c r="N24" s="896">
        <v>0.25</v>
      </c>
      <c r="O24" s="1813" t="e">
        <f>H24*M18*0.25</f>
        <v>#DIV/0!</v>
      </c>
      <c r="P24" s="1815"/>
      <c r="Q24" s="905"/>
    </row>
    <row r="25" spans="1:17" ht="15.75">
      <c r="A25" s="374" t="s">
        <v>1044</v>
      </c>
      <c r="B25" s="388"/>
      <c r="C25" s="906"/>
      <c r="D25" s="526">
        <v>18</v>
      </c>
      <c r="E25" s="1816"/>
      <c r="F25" s="1816"/>
      <c r="G25" s="1816"/>
      <c r="H25" s="1581">
        <f t="shared" si="0"/>
        <v>0</v>
      </c>
      <c r="I25" s="1748"/>
      <c r="J25" s="1748"/>
      <c r="K25" s="1748"/>
      <c r="L25" s="1601">
        <f t="shared" si="1"/>
        <v>0</v>
      </c>
      <c r="M25" s="2196"/>
      <c r="N25" s="896">
        <v>0.25</v>
      </c>
      <c r="O25" s="1813" t="e">
        <f>H25*M18*0.25</f>
        <v>#DIV/0!</v>
      </c>
      <c r="P25" s="1815"/>
      <c r="Q25" s="905"/>
    </row>
    <row r="26" spans="1:17" ht="15.75">
      <c r="A26" s="461" t="s">
        <v>1045</v>
      </c>
      <c r="B26" s="388"/>
      <c r="C26" s="906"/>
      <c r="D26" s="526">
        <v>19</v>
      </c>
      <c r="E26" s="1816"/>
      <c r="F26" s="1816"/>
      <c r="G26" s="1816"/>
      <c r="H26" s="1581">
        <f t="shared" si="0"/>
        <v>0</v>
      </c>
      <c r="I26" s="1748"/>
      <c r="J26" s="1748"/>
      <c r="K26" s="1748"/>
      <c r="L26" s="1601">
        <f t="shared" si="1"/>
        <v>0</v>
      </c>
      <c r="M26" s="2196"/>
      <c r="N26" s="896">
        <v>0.25</v>
      </c>
      <c r="O26" s="1813" t="e">
        <f>H26*M18*0.25</f>
        <v>#DIV/0!</v>
      </c>
      <c r="P26" s="1815"/>
      <c r="Q26" s="905"/>
    </row>
    <row r="27" spans="1:17" ht="15.75">
      <c r="A27" s="462" t="s">
        <v>1056</v>
      </c>
      <c r="B27" s="388"/>
      <c r="C27" s="906"/>
      <c r="D27" s="526">
        <v>20</v>
      </c>
      <c r="E27" s="1816"/>
      <c r="F27" s="1816"/>
      <c r="G27" s="1816"/>
      <c r="H27" s="1581">
        <f t="shared" si="0"/>
        <v>0</v>
      </c>
      <c r="I27" s="1748"/>
      <c r="J27" s="1748"/>
      <c r="K27" s="1748"/>
      <c r="L27" s="1601">
        <f t="shared" si="1"/>
        <v>0</v>
      </c>
      <c r="M27" s="2196"/>
      <c r="N27" s="896">
        <v>0.25</v>
      </c>
      <c r="O27" s="1813" t="e">
        <f>H27*M18*0.25</f>
        <v>#DIV/0!</v>
      </c>
      <c r="P27" s="1815"/>
      <c r="Q27" s="905"/>
    </row>
    <row r="28" spans="1:17" ht="16.5" thickBot="1">
      <c r="A28" s="809"/>
      <c r="B28" s="340"/>
      <c r="C28" s="822"/>
      <c r="D28" s="549"/>
      <c r="E28" s="1817"/>
      <c r="F28" s="1817"/>
      <c r="G28" s="1817"/>
      <c r="H28" s="1581"/>
      <c r="I28" s="1818"/>
      <c r="J28" s="1818"/>
      <c r="K28" s="1818"/>
      <c r="L28" s="1601"/>
      <c r="M28" s="2197"/>
      <c r="N28" s="823"/>
      <c r="O28" s="1826"/>
      <c r="P28" s="1827"/>
      <c r="Q28" s="905"/>
    </row>
    <row r="29" spans="1:17" ht="15.75">
      <c r="A29" s="661" t="s">
        <v>1431</v>
      </c>
      <c r="B29" s="550"/>
      <c r="C29" s="550"/>
      <c r="D29" s="551">
        <v>30</v>
      </c>
      <c r="E29" s="1819">
        <f>SUM(E18:E28)</f>
        <v>0</v>
      </c>
      <c r="F29" s="1819">
        <f>SUM(F18:F28)</f>
        <v>0</v>
      </c>
      <c r="G29" s="1819">
        <f>SUM(G18:G28)</f>
        <v>0</v>
      </c>
      <c r="H29" s="1819">
        <f t="shared" si="0"/>
        <v>0</v>
      </c>
      <c r="I29" s="1819">
        <f>SUM(I18:I28)</f>
        <v>0</v>
      </c>
      <c r="J29" s="1819">
        <f>SUM(J18:J28)</f>
        <v>0</v>
      </c>
      <c r="K29" s="1819">
        <f>SUM(K18:K28)</f>
        <v>0</v>
      </c>
      <c r="L29" s="1820">
        <f t="shared" si="1"/>
        <v>0</v>
      </c>
      <c r="M29" s="551" t="e">
        <f>SUM(M18:M27)</f>
        <v>#DIV/0!</v>
      </c>
      <c r="N29" s="551"/>
      <c r="O29" s="1819" t="e">
        <f>SUM(O18:O27)</f>
        <v>#DIV/0!</v>
      </c>
      <c r="P29" s="1966">
        <f>SUM(P18:P27)</f>
        <v>0</v>
      </c>
      <c r="Q29" s="905"/>
    </row>
    <row r="30" spans="1:17" ht="16.5" thickBot="1">
      <c r="A30" s="552"/>
      <c r="B30" s="553"/>
      <c r="C30" s="553"/>
      <c r="D30" s="554"/>
      <c r="E30" s="1821"/>
      <c r="F30" s="1821"/>
      <c r="G30" s="1821"/>
      <c r="H30" s="1821"/>
      <c r="I30" s="1822"/>
      <c r="J30" s="1822"/>
      <c r="K30" s="1822"/>
      <c r="L30" s="1822"/>
      <c r="M30" s="555"/>
      <c r="N30" s="555"/>
      <c r="O30" s="1498"/>
      <c r="P30" s="1499"/>
      <c r="Q30" s="905"/>
    </row>
    <row r="31" spans="1:17" ht="15.75">
      <c r="A31" s="556" t="s">
        <v>1132</v>
      </c>
      <c r="B31" s="400"/>
      <c r="C31" s="907" t="s">
        <v>1570</v>
      </c>
      <c r="D31" s="549">
        <v>31</v>
      </c>
      <c r="E31" s="1823"/>
      <c r="F31" s="1823"/>
      <c r="G31" s="1823"/>
      <c r="H31" s="1807"/>
      <c r="I31" s="1807"/>
      <c r="J31" s="1807"/>
      <c r="K31" s="1807"/>
      <c r="L31" s="1807"/>
      <c r="M31" s="898"/>
      <c r="N31" s="898"/>
      <c r="O31" s="898"/>
      <c r="P31" s="908"/>
      <c r="Q31" s="905"/>
    </row>
    <row r="32" spans="1:17" ht="15.75">
      <c r="A32" s="556"/>
      <c r="B32" s="400"/>
      <c r="C32" s="400"/>
      <c r="D32" s="549"/>
      <c r="E32" s="1823"/>
      <c r="F32" s="1823"/>
      <c r="G32" s="1823"/>
      <c r="H32" s="1807"/>
      <c r="I32" s="1807"/>
      <c r="J32" s="1807"/>
      <c r="K32" s="1807"/>
      <c r="L32" s="1807"/>
      <c r="M32" s="898"/>
      <c r="N32" s="898"/>
      <c r="O32" s="898"/>
      <c r="P32" s="908"/>
      <c r="Q32" s="905"/>
    </row>
    <row r="33" spans="1:17" ht="15.75">
      <c r="A33" s="557" t="s">
        <v>438</v>
      </c>
      <c r="B33" s="548"/>
      <c r="C33" s="548"/>
      <c r="D33" s="526"/>
      <c r="E33" s="1823"/>
      <c r="F33" s="1823"/>
      <c r="G33" s="1823"/>
      <c r="H33" s="1807"/>
      <c r="I33" s="1807"/>
      <c r="J33" s="1807"/>
      <c r="K33" s="1807"/>
      <c r="L33" s="1807"/>
      <c r="M33" s="898"/>
      <c r="N33" s="898"/>
      <c r="O33" s="898"/>
      <c r="P33" s="908"/>
      <c r="Q33" s="905"/>
    </row>
    <row r="34" spans="1:17" ht="15.75">
      <c r="A34" s="558"/>
      <c r="B34" s="400"/>
      <c r="C34" s="400"/>
      <c r="D34" s="549"/>
      <c r="E34" s="1823"/>
      <c r="F34" s="1823"/>
      <c r="G34" s="1823"/>
      <c r="H34" s="1807"/>
      <c r="I34" s="1807"/>
      <c r="J34" s="1807"/>
      <c r="K34" s="1807"/>
      <c r="L34" s="1807"/>
      <c r="M34" s="898"/>
      <c r="N34" s="898"/>
      <c r="O34" s="898"/>
      <c r="P34" s="908"/>
      <c r="Q34" s="905"/>
    </row>
    <row r="35" spans="1:17" ht="16.5" thickBot="1">
      <c r="A35" s="552" t="s">
        <v>127</v>
      </c>
      <c r="B35" s="559"/>
      <c r="C35" s="909" t="s">
        <v>1570</v>
      </c>
      <c r="D35" s="554">
        <v>32</v>
      </c>
      <c r="E35" s="1824"/>
      <c r="F35" s="1824"/>
      <c r="G35" s="1824"/>
      <c r="H35" s="1825"/>
      <c r="I35" s="1825"/>
      <c r="J35" s="1825"/>
      <c r="K35" s="1825"/>
      <c r="L35" s="1825"/>
      <c r="M35" s="910"/>
      <c r="N35" s="910"/>
      <c r="O35" s="910"/>
      <c r="P35" s="911"/>
      <c r="Q35" s="905"/>
    </row>
    <row r="36" spans="13:16" ht="12.75">
      <c r="M36" s="21"/>
      <c r="N36" s="83"/>
      <c r="O36" s="21"/>
      <c r="P36" s="21"/>
    </row>
    <row r="37" spans="13:16" ht="12.75">
      <c r="M37" s="21"/>
      <c r="N37" s="83"/>
      <c r="O37" s="21"/>
      <c r="P37" s="21"/>
    </row>
    <row r="38" spans="13:16" ht="12.75">
      <c r="M38" s="21"/>
      <c r="N38" s="83"/>
      <c r="O38" s="21"/>
      <c r="P38" s="21"/>
    </row>
    <row r="39" spans="13:16" ht="12.75">
      <c r="M39" s="21"/>
      <c r="N39" s="83"/>
      <c r="O39" s="21"/>
      <c r="P39" s="21"/>
    </row>
    <row r="40" spans="13:16" ht="12.75">
      <c r="M40" s="21"/>
      <c r="N40" s="83"/>
      <c r="O40" s="21"/>
      <c r="P40" s="21"/>
    </row>
    <row r="41" spans="13:16" ht="12.75">
      <c r="M41" s="21"/>
      <c r="N41" s="83"/>
      <c r="O41" s="21"/>
      <c r="P41" s="21"/>
    </row>
    <row r="42" spans="13:16" ht="12.75">
      <c r="M42" s="21"/>
      <c r="N42" s="83"/>
      <c r="O42" s="21"/>
      <c r="P42" s="21"/>
    </row>
    <row r="43" spans="13:16" ht="12.75">
      <c r="M43" s="21"/>
      <c r="N43" s="83"/>
      <c r="O43" s="21"/>
      <c r="P43" s="21"/>
    </row>
    <row r="44" spans="13:16" ht="12.75">
      <c r="M44" s="21"/>
      <c r="N44" s="83"/>
      <c r="O44" s="21"/>
      <c r="P44" s="21"/>
    </row>
    <row r="45" spans="13:16" ht="12.75">
      <c r="M45" s="21"/>
      <c r="N45" s="83"/>
      <c r="O45" s="21"/>
      <c r="P45" s="21"/>
    </row>
    <row r="46" spans="2:16" ht="12.75">
      <c r="B46" s="32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334" t="s">
        <v>1175</v>
      </c>
      <c r="B47" s="350"/>
      <c r="C47" s="85"/>
      <c r="D47" s="1"/>
      <c r="E47" s="1"/>
      <c r="F47" s="1"/>
      <c r="G47" s="1"/>
      <c r="M47" s="2060" t="s">
        <v>1145</v>
      </c>
      <c r="N47" s="2060"/>
      <c r="O47" s="2060"/>
      <c r="P47" s="2060"/>
    </row>
    <row r="48" spans="1:16" ht="12.75">
      <c r="A48" s="342" t="s">
        <v>436</v>
      </c>
      <c r="B48" s="82"/>
      <c r="C48" s="83"/>
      <c r="D48" s="1"/>
      <c r="E48" s="1"/>
      <c r="F48" s="1"/>
      <c r="G48" s="1"/>
      <c r="M48" s="2059" t="s">
        <v>437</v>
      </c>
      <c r="N48" s="2059"/>
      <c r="O48" s="2059"/>
      <c r="P48" s="2059"/>
    </row>
  </sheetData>
  <mergeCells count="8">
    <mergeCell ref="M5:N5"/>
    <mergeCell ref="M47:P47"/>
    <mergeCell ref="L9:P9"/>
    <mergeCell ref="L11:P11"/>
    <mergeCell ref="M48:P48"/>
    <mergeCell ref="M18:M28"/>
    <mergeCell ref="E15:H15"/>
    <mergeCell ref="I15:L15"/>
  </mergeCells>
  <printOptions/>
  <pageMargins left="0.75" right="0.75" top="1" bottom="0.77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59">
      <selection activeCell="C62" sqref="C62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8.7109375" style="1" customWidth="1"/>
    <col min="7" max="7" width="13.00390625" style="1" customWidth="1"/>
    <col min="8" max="8" width="10.57421875" style="1" customWidth="1"/>
    <col min="9" max="16384" width="9.140625" style="1" customWidth="1"/>
  </cols>
  <sheetData>
    <row r="1" ht="12.75">
      <c r="A1" s="1" t="s">
        <v>1454</v>
      </c>
    </row>
    <row r="2" ht="12.75"/>
    <row r="3" ht="12.75"/>
    <row r="4" ht="12.75"/>
    <row r="5" spans="1:8" ht="22.5" customHeight="1">
      <c r="A5" s="2112" t="s">
        <v>1174</v>
      </c>
      <c r="B5" s="2113"/>
      <c r="C5" s="2113"/>
      <c r="D5" s="2113"/>
      <c r="E5" s="2113"/>
      <c r="F5" s="2113"/>
      <c r="G5" s="2113"/>
      <c r="H5" s="2098"/>
    </row>
    <row r="6" spans="1:8" ht="22.5" customHeight="1">
      <c r="A6" s="2112" t="s">
        <v>1455</v>
      </c>
      <c r="B6" s="2113"/>
      <c r="C6" s="2113"/>
      <c r="D6" s="2113"/>
      <c r="E6" s="2113"/>
      <c r="F6" s="2113"/>
      <c r="G6" s="2113"/>
      <c r="H6" s="2098"/>
    </row>
    <row r="8" spans="1:8" ht="47.25">
      <c r="A8" s="2099"/>
      <c r="B8" s="2099"/>
      <c r="C8" s="2099"/>
      <c r="E8" s="328"/>
      <c r="F8" s="328"/>
      <c r="G8" s="316" t="s">
        <v>300</v>
      </c>
      <c r="H8" s="1302" t="s">
        <v>939</v>
      </c>
    </row>
    <row r="9" spans="1:8" ht="15.75">
      <c r="A9" s="785"/>
      <c r="B9" s="2107" t="s">
        <v>293</v>
      </c>
      <c r="C9" s="2107"/>
      <c r="D9" s="2107"/>
      <c r="E9" s="2107"/>
      <c r="F9" s="2107"/>
      <c r="G9" s="788">
        <v>1</v>
      </c>
      <c r="H9" s="1287" t="s">
        <v>1161</v>
      </c>
    </row>
    <row r="10" spans="1:8" ht="15.75">
      <c r="A10" s="785"/>
      <c r="B10" s="2107" t="s">
        <v>1456</v>
      </c>
      <c r="C10" s="2107"/>
      <c r="D10" s="2107"/>
      <c r="E10" s="2107"/>
      <c r="F10" s="2107"/>
      <c r="G10" s="788">
        <v>1</v>
      </c>
      <c r="H10" s="1287" t="s">
        <v>1161</v>
      </c>
    </row>
    <row r="11" spans="1:8" ht="15.75" customHeight="1">
      <c r="A11" s="785"/>
      <c r="B11" s="2107" t="s">
        <v>294</v>
      </c>
      <c r="C11" s="2107"/>
      <c r="D11" s="2107"/>
      <c r="E11" s="2107"/>
      <c r="F11" s="2107"/>
      <c r="G11" s="788"/>
      <c r="H11" s="1287"/>
    </row>
    <row r="12" spans="1:8" ht="15.75" customHeight="1">
      <c r="A12" s="785"/>
      <c r="B12" s="787"/>
      <c r="C12" s="341" t="s">
        <v>895</v>
      </c>
      <c r="D12" s="787"/>
      <c r="E12" s="787"/>
      <c r="F12" s="787"/>
      <c r="G12" s="1288" t="s">
        <v>295</v>
      </c>
      <c r="H12" s="1287" t="s">
        <v>1161</v>
      </c>
    </row>
    <row r="13" spans="1:8" ht="15.75" customHeight="1">
      <c r="A13" s="785"/>
      <c r="B13" s="787"/>
      <c r="C13" s="1290" t="s">
        <v>946</v>
      </c>
      <c r="D13" s="787"/>
      <c r="E13" s="787"/>
      <c r="F13" s="787"/>
      <c r="G13" s="1288" t="s">
        <v>296</v>
      </c>
      <c r="H13" s="1287" t="s">
        <v>1161</v>
      </c>
    </row>
    <row r="14" spans="1:8" ht="15.75" customHeight="1">
      <c r="A14" s="785"/>
      <c r="B14" s="787"/>
      <c r="C14" s="1290" t="s">
        <v>77</v>
      </c>
      <c r="D14" s="787"/>
      <c r="E14" s="787"/>
      <c r="F14" s="787"/>
      <c r="G14" s="1288" t="s">
        <v>297</v>
      </c>
      <c r="H14" s="1287" t="s">
        <v>1161</v>
      </c>
    </row>
    <row r="15" spans="1:8" ht="15.75" customHeight="1">
      <c r="A15" s="785"/>
      <c r="B15" s="1291" t="s">
        <v>501</v>
      </c>
      <c r="C15" s="1290"/>
      <c r="D15" s="787"/>
      <c r="E15" s="787"/>
      <c r="F15" s="787"/>
      <c r="G15" s="788"/>
      <c r="H15" s="1287"/>
    </row>
    <row r="16" spans="1:8" ht="15.75" customHeight="1">
      <c r="A16" s="785"/>
      <c r="B16" s="1291"/>
      <c r="C16" s="1290" t="s">
        <v>1312</v>
      </c>
      <c r="D16" s="787"/>
      <c r="E16" s="787"/>
      <c r="F16" s="787"/>
      <c r="G16" s="1288" t="s">
        <v>1236</v>
      </c>
      <c r="H16" s="1287" t="s">
        <v>1161</v>
      </c>
    </row>
    <row r="17" spans="1:8" ht="15.75" customHeight="1">
      <c r="A17" s="785"/>
      <c r="B17" s="1291"/>
      <c r="C17" s="1290" t="s">
        <v>1235</v>
      </c>
      <c r="D17" s="787"/>
      <c r="E17" s="787"/>
      <c r="F17" s="787"/>
      <c r="G17" s="1288" t="s">
        <v>1237</v>
      </c>
      <c r="H17" s="1287" t="s">
        <v>1161</v>
      </c>
    </row>
    <row r="18" spans="1:8" ht="15.75" customHeight="1">
      <c r="A18" s="785"/>
      <c r="B18" s="1291"/>
      <c r="C18" s="1290" t="s">
        <v>1052</v>
      </c>
      <c r="D18" s="787"/>
      <c r="E18" s="787"/>
      <c r="F18" s="787"/>
      <c r="G18" s="1288" t="s">
        <v>1238</v>
      </c>
      <c r="H18" s="1287" t="s">
        <v>1161</v>
      </c>
    </row>
    <row r="19" spans="1:8" ht="15.75" customHeight="1">
      <c r="A19" s="785"/>
      <c r="B19" s="1291"/>
      <c r="C19" s="1290" t="s">
        <v>348</v>
      </c>
      <c r="D19" s="787"/>
      <c r="E19" s="787"/>
      <c r="F19" s="787"/>
      <c r="G19" s="1288" t="s">
        <v>1239</v>
      </c>
      <c r="H19" s="1287" t="s">
        <v>1161</v>
      </c>
    </row>
    <row r="20" spans="1:8" ht="15.75" customHeight="1">
      <c r="A20" s="785"/>
      <c r="B20" s="1291"/>
      <c r="C20" s="1290" t="s">
        <v>797</v>
      </c>
      <c r="D20" s="787"/>
      <c r="E20" s="787"/>
      <c r="F20" s="787"/>
      <c r="G20" s="1288" t="s">
        <v>1240</v>
      </c>
      <c r="H20" s="1287" t="s">
        <v>1161</v>
      </c>
    </row>
    <row r="21" spans="1:8" ht="15.75" customHeight="1">
      <c r="A21" s="785"/>
      <c r="B21" s="1291"/>
      <c r="C21" s="1290" t="s">
        <v>1241</v>
      </c>
      <c r="D21" s="787"/>
      <c r="E21" s="787"/>
      <c r="F21" s="787"/>
      <c r="G21" s="1288" t="s">
        <v>1242</v>
      </c>
      <c r="H21" s="1287" t="s">
        <v>1161</v>
      </c>
    </row>
    <row r="22" spans="1:8" ht="15.75" customHeight="1">
      <c r="A22" s="785"/>
      <c r="B22" s="1291"/>
      <c r="C22" s="1290" t="s">
        <v>398</v>
      </c>
      <c r="D22" s="787"/>
      <c r="E22" s="787"/>
      <c r="F22" s="787"/>
      <c r="G22" s="1288" t="s">
        <v>1243</v>
      </c>
      <c r="H22" s="1287" t="s">
        <v>1161</v>
      </c>
    </row>
    <row r="23" spans="1:8" ht="15.75" customHeight="1">
      <c r="A23" s="785"/>
      <c r="B23" s="1291"/>
      <c r="C23" s="1290" t="s">
        <v>468</v>
      </c>
      <c r="D23" s="787"/>
      <c r="E23" s="787"/>
      <c r="F23" s="787"/>
      <c r="G23" s="1288" t="s">
        <v>1244</v>
      </c>
      <c r="H23" s="1287" t="s">
        <v>1161</v>
      </c>
    </row>
    <row r="24" spans="1:8" ht="15.75" customHeight="1">
      <c r="A24" s="785"/>
      <c r="B24" s="1291"/>
      <c r="C24" s="1290" t="s">
        <v>469</v>
      </c>
      <c r="D24" s="787"/>
      <c r="E24" s="787"/>
      <c r="F24" s="787"/>
      <c r="G24" s="1288" t="s">
        <v>1245</v>
      </c>
      <c r="H24" s="1287" t="s">
        <v>1161</v>
      </c>
    </row>
    <row r="25" spans="1:6" ht="15.75" customHeight="1">
      <c r="A25" s="785"/>
      <c r="B25" s="1291" t="s">
        <v>502</v>
      </c>
      <c r="C25" s="1290"/>
      <c r="D25" s="787"/>
      <c r="E25" s="787"/>
      <c r="F25" s="787"/>
    </row>
    <row r="26" spans="1:8" ht="15.75" customHeight="1">
      <c r="A26" s="785"/>
      <c r="B26" s="1291"/>
      <c r="C26" s="1290" t="s">
        <v>1457</v>
      </c>
      <c r="D26" s="787"/>
      <c r="E26" s="787"/>
      <c r="F26" s="787"/>
      <c r="G26" s="1288" t="s">
        <v>1246</v>
      </c>
      <c r="H26" s="1287" t="s">
        <v>1161</v>
      </c>
    </row>
    <row r="27" spans="1:8" ht="15.75" customHeight="1">
      <c r="A27" s="785"/>
      <c r="B27" s="1291"/>
      <c r="C27" s="1290" t="s">
        <v>1566</v>
      </c>
      <c r="D27" s="787"/>
      <c r="E27" s="787"/>
      <c r="F27" s="787"/>
      <c r="G27" s="1288" t="s">
        <v>1248</v>
      </c>
      <c r="H27" s="1287" t="s">
        <v>1161</v>
      </c>
    </row>
    <row r="28" spans="1:8" ht="15.75" customHeight="1">
      <c r="A28" s="785"/>
      <c r="B28" s="1291"/>
      <c r="C28" s="1290" t="s">
        <v>1173</v>
      </c>
      <c r="D28" s="787"/>
      <c r="E28" s="787"/>
      <c r="F28" s="787"/>
      <c r="G28" s="1288" t="s">
        <v>1249</v>
      </c>
      <c r="H28" s="1287" t="s">
        <v>1161</v>
      </c>
    </row>
    <row r="29" spans="1:8" ht="15.75" customHeight="1">
      <c r="A29" s="785"/>
      <c r="B29" s="1291"/>
      <c r="C29" s="1290" t="s">
        <v>1247</v>
      </c>
      <c r="D29" s="787"/>
      <c r="E29" s="787"/>
      <c r="F29" s="787"/>
      <c r="G29" s="1288" t="s">
        <v>1250</v>
      </c>
      <c r="H29" s="1287" t="s">
        <v>1161</v>
      </c>
    </row>
    <row r="30" spans="1:8" ht="31.5" customHeight="1">
      <c r="A30" s="785"/>
      <c r="B30" s="1291"/>
      <c r="C30" s="2093" t="s">
        <v>1253</v>
      </c>
      <c r="D30" s="2097"/>
      <c r="E30" s="2097"/>
      <c r="F30" s="2097"/>
      <c r="G30" s="1288" t="s">
        <v>1251</v>
      </c>
      <c r="H30" s="1287" t="s">
        <v>1161</v>
      </c>
    </row>
    <row r="31" spans="1:8" ht="15.75" customHeight="1">
      <c r="A31" s="785"/>
      <c r="B31" s="1291"/>
      <c r="C31" s="1290" t="s">
        <v>459</v>
      </c>
      <c r="D31" s="1466"/>
      <c r="E31" s="1466"/>
      <c r="F31" s="1466"/>
      <c r="G31" s="1288" t="s">
        <v>1252</v>
      </c>
      <c r="H31" s="1287" t="s">
        <v>1161</v>
      </c>
    </row>
    <row r="32" spans="1:8" ht="15.75" customHeight="1">
      <c r="A32" s="785"/>
      <c r="B32" s="1291"/>
      <c r="C32" s="1290" t="s">
        <v>1256</v>
      </c>
      <c r="D32" s="1466"/>
      <c r="E32" s="1466"/>
      <c r="F32" s="1466"/>
      <c r="G32" s="1288" t="s">
        <v>1254</v>
      </c>
      <c r="H32" s="1287" t="s">
        <v>1161</v>
      </c>
    </row>
    <row r="33" spans="1:8" ht="15.75" customHeight="1">
      <c r="A33" s="785"/>
      <c r="B33" s="1291"/>
      <c r="C33" s="1290" t="s">
        <v>503</v>
      </c>
      <c r="D33" s="1466"/>
      <c r="E33" s="1466"/>
      <c r="F33" s="1466"/>
      <c r="G33" s="1288" t="s">
        <v>1255</v>
      </c>
      <c r="H33" s="1287" t="s">
        <v>1161</v>
      </c>
    </row>
    <row r="34" spans="1:6" ht="31.5" customHeight="1">
      <c r="A34" s="785"/>
      <c r="B34" s="2107" t="s">
        <v>460</v>
      </c>
      <c r="C34" s="2097"/>
      <c r="D34" s="2097"/>
      <c r="E34" s="2097"/>
      <c r="F34" s="2097"/>
    </row>
    <row r="35" spans="1:8" ht="15.75" customHeight="1">
      <c r="A35" s="785"/>
      <c r="B35" s="1291"/>
      <c r="C35" s="1290" t="s">
        <v>504</v>
      </c>
      <c r="D35" s="1466"/>
      <c r="E35" s="1466"/>
      <c r="F35" s="1466"/>
      <c r="G35" s="1288" t="s">
        <v>1257</v>
      </c>
      <c r="H35" s="1287" t="s">
        <v>1161</v>
      </c>
    </row>
    <row r="36" spans="1:8" ht="15.75" customHeight="1">
      <c r="A36" s="785"/>
      <c r="B36" s="1291"/>
      <c r="C36" s="1290" t="s">
        <v>1263</v>
      </c>
      <c r="D36" s="1466"/>
      <c r="E36" s="1466"/>
      <c r="F36" s="1466"/>
      <c r="G36" s="1288" t="s">
        <v>1258</v>
      </c>
      <c r="H36" s="1287" t="s">
        <v>1161</v>
      </c>
    </row>
    <row r="37" spans="1:8" ht="15.75" customHeight="1">
      <c r="A37" s="785"/>
      <c r="B37" s="1291"/>
      <c r="C37" s="1290" t="s">
        <v>855</v>
      </c>
      <c r="D37" s="1466"/>
      <c r="E37" s="1466"/>
      <c r="F37" s="1466"/>
      <c r="G37" s="1288" t="s">
        <v>1259</v>
      </c>
      <c r="H37" s="1287" t="s">
        <v>1161</v>
      </c>
    </row>
    <row r="38" spans="1:8" ht="15.75" customHeight="1">
      <c r="A38" s="785"/>
      <c r="B38" s="1291"/>
      <c r="C38" s="1290" t="s">
        <v>1264</v>
      </c>
      <c r="D38" s="1466"/>
      <c r="E38" s="1466"/>
      <c r="F38" s="1466"/>
      <c r="G38" s="1288" t="s">
        <v>1260</v>
      </c>
      <c r="H38" s="1287" t="s">
        <v>1161</v>
      </c>
    </row>
    <row r="39" spans="1:8" ht="15.75" customHeight="1">
      <c r="A39" s="785"/>
      <c r="B39" s="787"/>
      <c r="C39" s="1290" t="s">
        <v>505</v>
      </c>
      <c r="D39" s="787"/>
      <c r="E39" s="787"/>
      <c r="F39" s="787"/>
      <c r="G39" s="1288" t="s">
        <v>1261</v>
      </c>
      <c r="H39" s="1287" t="s">
        <v>1161</v>
      </c>
    </row>
    <row r="40" spans="1:8" ht="15.75" customHeight="1">
      <c r="A40" s="785"/>
      <c r="B40" s="787"/>
      <c r="C40" s="1290" t="s">
        <v>1265</v>
      </c>
      <c r="D40" s="787"/>
      <c r="E40" s="787"/>
      <c r="F40" s="787"/>
      <c r="G40" s="1288" t="s">
        <v>1262</v>
      </c>
      <c r="H40" s="1287" t="s">
        <v>1161</v>
      </c>
    </row>
    <row r="41" spans="1:8" ht="15.75" customHeight="1">
      <c r="A41" s="785"/>
      <c r="B41" s="787"/>
      <c r="C41" s="1289"/>
      <c r="D41" s="787"/>
      <c r="E41" s="787"/>
      <c r="F41" s="787"/>
      <c r="G41" s="788"/>
      <c r="H41" s="789"/>
    </row>
    <row r="42" spans="1:8" ht="15.75" customHeight="1">
      <c r="A42" s="785"/>
      <c r="B42" s="2100" t="s">
        <v>1175</v>
      </c>
      <c r="C42" s="2100"/>
      <c r="D42" s="790"/>
      <c r="E42" s="790"/>
      <c r="F42" s="2096" t="s">
        <v>1144</v>
      </c>
      <c r="G42" s="2096"/>
      <c r="H42" s="2096"/>
    </row>
    <row r="43" spans="1:8" ht="15.75" customHeight="1">
      <c r="A43" s="785"/>
      <c r="B43" s="2109" t="s">
        <v>1477</v>
      </c>
      <c r="C43" s="2109"/>
      <c r="D43" s="2109"/>
      <c r="F43" s="2095" t="s">
        <v>1479</v>
      </c>
      <c r="G43" s="2095"/>
      <c r="H43" s="2095"/>
    </row>
    <row r="44" spans="1:8" ht="15.75" customHeight="1">
      <c r="A44" s="785"/>
      <c r="B44" s="787"/>
      <c r="C44" s="1289"/>
      <c r="D44" s="787"/>
      <c r="E44" s="787"/>
      <c r="F44" s="787"/>
      <c r="G44" s="788"/>
      <c r="H44" s="789"/>
    </row>
    <row r="45" spans="1:8" ht="15.75" customHeight="1">
      <c r="A45" s="785"/>
      <c r="B45" s="787"/>
      <c r="C45" s="1289"/>
      <c r="D45" s="787"/>
      <c r="E45" s="787"/>
      <c r="F45" s="787"/>
      <c r="G45" s="788"/>
      <c r="H45" s="789"/>
    </row>
    <row r="46" spans="1:8" ht="15.75" customHeight="1">
      <c r="A46" s="785"/>
      <c r="B46" s="787"/>
      <c r="C46" s="1289"/>
      <c r="D46" s="787"/>
      <c r="E46" s="787"/>
      <c r="F46" s="787"/>
      <c r="G46" s="788"/>
      <c r="H46" s="789"/>
    </row>
    <row r="47" spans="1:8" ht="15.75" customHeight="1">
      <c r="A47" s="785"/>
      <c r="B47" s="787"/>
      <c r="C47" s="1289"/>
      <c r="D47" s="787"/>
      <c r="E47" s="787"/>
      <c r="F47" s="787"/>
      <c r="G47" s="788"/>
      <c r="H47" s="789"/>
    </row>
    <row r="48" spans="1:8" ht="22.5" customHeight="1">
      <c r="A48" s="785"/>
      <c r="B48" s="2104" t="s">
        <v>1174</v>
      </c>
      <c r="C48" s="2105"/>
      <c r="D48" s="2105"/>
      <c r="E48" s="2105"/>
      <c r="F48" s="2105"/>
      <c r="G48" s="2105"/>
      <c r="H48" s="2106"/>
    </row>
    <row r="49" spans="1:8" ht="22.5" customHeight="1">
      <c r="A49" s="785"/>
      <c r="B49" s="2104" t="s">
        <v>1476</v>
      </c>
      <c r="C49" s="2105"/>
      <c r="D49" s="2105"/>
      <c r="E49" s="2105"/>
      <c r="F49" s="2105"/>
      <c r="G49" s="2105"/>
      <c r="H49" s="2106"/>
    </row>
    <row r="50" spans="1:8" ht="15.75" customHeight="1">
      <c r="A50" s="785"/>
      <c r="B50" s="788"/>
      <c r="C50" s="786"/>
      <c r="D50" s="788"/>
      <c r="E50" s="788"/>
      <c r="F50" s="788"/>
      <c r="G50" s="788"/>
      <c r="H50" s="788"/>
    </row>
    <row r="51" spans="1:8" ht="15.75" customHeight="1">
      <c r="A51" s="785"/>
      <c r="B51" s="788"/>
      <c r="C51" s="786"/>
      <c r="D51" s="788"/>
      <c r="E51" s="788"/>
      <c r="F51" s="788"/>
      <c r="G51" s="2110" t="s">
        <v>300</v>
      </c>
      <c r="H51" s="2108" t="s">
        <v>939</v>
      </c>
    </row>
    <row r="52" spans="1:8" ht="15.75" customHeight="1">
      <c r="A52" s="785"/>
      <c r="B52" s="788"/>
      <c r="C52" s="786"/>
      <c r="D52" s="788"/>
      <c r="E52" s="788"/>
      <c r="F52" s="788"/>
      <c r="G52" s="2111"/>
      <c r="H52" s="2108"/>
    </row>
    <row r="53" spans="1:8" ht="15.75" customHeight="1">
      <c r="A53" s="785"/>
      <c r="B53" s="788"/>
      <c r="C53" s="786"/>
      <c r="D53" s="788"/>
      <c r="E53" s="788"/>
      <c r="F53" s="788"/>
      <c r="G53" s="2111"/>
      <c r="H53" s="2108"/>
    </row>
    <row r="54" spans="1:8" ht="31.5" customHeight="1">
      <c r="A54" s="785"/>
      <c r="B54" s="2107" t="s">
        <v>461</v>
      </c>
      <c r="C54" s="2107"/>
      <c r="D54" s="2107"/>
      <c r="E54" s="2107"/>
      <c r="F54" s="2107"/>
      <c r="G54" s="1288" t="s">
        <v>1266</v>
      </c>
      <c r="H54" s="1287" t="s">
        <v>1161</v>
      </c>
    </row>
    <row r="55" spans="1:8" ht="31.5" customHeight="1">
      <c r="A55" s="785"/>
      <c r="B55" s="2107" t="s">
        <v>558</v>
      </c>
      <c r="C55" s="2097"/>
      <c r="D55" s="2097"/>
      <c r="E55" s="2097"/>
      <c r="F55" s="2097"/>
      <c r="G55" s="1288" t="s">
        <v>1267</v>
      </c>
      <c r="H55" s="1287" t="s">
        <v>1161</v>
      </c>
    </row>
    <row r="56" spans="1:8" ht="15.75" customHeight="1">
      <c r="A56" s="785"/>
      <c r="B56" s="2107" t="s">
        <v>507</v>
      </c>
      <c r="C56" s="2107"/>
      <c r="D56" s="2107"/>
      <c r="E56" s="2107"/>
      <c r="F56" s="2107"/>
      <c r="G56" s="1288"/>
      <c r="H56" s="1287"/>
    </row>
    <row r="57" spans="1:8" ht="15.75" customHeight="1">
      <c r="A57" s="785"/>
      <c r="B57" s="787"/>
      <c r="C57" s="1290" t="s">
        <v>880</v>
      </c>
      <c r="D57" s="787"/>
      <c r="E57" s="787"/>
      <c r="F57" s="787"/>
      <c r="G57" s="1288" t="s">
        <v>1268</v>
      </c>
      <c r="H57" s="1287" t="s">
        <v>1161</v>
      </c>
    </row>
    <row r="58" spans="1:8" ht="15.75" customHeight="1">
      <c r="A58" s="785"/>
      <c r="B58" s="787"/>
      <c r="C58" s="1290" t="s">
        <v>1271</v>
      </c>
      <c r="D58" s="787"/>
      <c r="E58" s="787"/>
      <c r="F58" s="787"/>
      <c r="G58" s="1288" t="s">
        <v>1269</v>
      </c>
      <c r="H58" s="1287" t="s">
        <v>1161</v>
      </c>
    </row>
    <row r="59" spans="1:8" ht="15.75" customHeight="1">
      <c r="A59" s="785"/>
      <c r="B59" s="787"/>
      <c r="C59" s="1290" t="s">
        <v>1272</v>
      </c>
      <c r="D59" s="787"/>
      <c r="E59" s="787"/>
      <c r="F59" s="787"/>
      <c r="G59" s="1288" t="s">
        <v>1270</v>
      </c>
      <c r="H59" s="1287" t="s">
        <v>1161</v>
      </c>
    </row>
    <row r="60" spans="1:8" ht="15.75" customHeight="1">
      <c r="A60" s="785"/>
      <c r="B60" s="787"/>
      <c r="C60" s="1290" t="s">
        <v>508</v>
      </c>
      <c r="D60" s="787"/>
      <c r="E60" s="787"/>
      <c r="F60" s="787"/>
      <c r="G60" s="1288" t="s">
        <v>1273</v>
      </c>
      <c r="H60" s="1287" t="s">
        <v>1161</v>
      </c>
    </row>
    <row r="61" spans="1:8" ht="15.75" customHeight="1">
      <c r="A61" s="785"/>
      <c r="B61" s="2107" t="s">
        <v>462</v>
      </c>
      <c r="C61" s="2107"/>
      <c r="D61" s="2107"/>
      <c r="E61" s="2107"/>
      <c r="F61" s="2107"/>
      <c r="G61" s="1288"/>
      <c r="H61" s="1287"/>
    </row>
    <row r="62" spans="1:8" ht="15.75" customHeight="1">
      <c r="A62" s="785"/>
      <c r="B62" s="787"/>
      <c r="C62" s="1290" t="s">
        <v>1279</v>
      </c>
      <c r="D62" s="787"/>
      <c r="E62" s="787"/>
      <c r="F62" s="787"/>
      <c r="G62" s="1288" t="s">
        <v>1274</v>
      </c>
      <c r="H62" s="1287" t="s">
        <v>1161</v>
      </c>
    </row>
    <row r="63" spans="1:8" ht="15.75" customHeight="1">
      <c r="A63" s="785"/>
      <c r="B63" s="787"/>
      <c r="C63" s="2087" t="s">
        <v>547</v>
      </c>
      <c r="D63" s="2087"/>
      <c r="E63" s="2087"/>
      <c r="F63" s="2087"/>
      <c r="G63" s="1288" t="s">
        <v>548</v>
      </c>
      <c r="H63" s="1287" t="s">
        <v>1161</v>
      </c>
    </row>
    <row r="64" spans="1:8" ht="15.75" customHeight="1">
      <c r="A64" s="785"/>
      <c r="B64" s="787"/>
      <c r="C64" s="1290" t="s">
        <v>1280</v>
      </c>
      <c r="D64" s="787"/>
      <c r="E64" s="787"/>
      <c r="F64" s="787"/>
      <c r="G64" s="1288" t="s">
        <v>1275</v>
      </c>
      <c r="H64" s="1287" t="s">
        <v>1161</v>
      </c>
    </row>
    <row r="65" spans="1:8" ht="15.75" customHeight="1">
      <c r="A65" s="785"/>
      <c r="B65" s="787"/>
      <c r="C65" s="2087" t="s">
        <v>551</v>
      </c>
      <c r="D65" s="2087"/>
      <c r="E65" s="2087"/>
      <c r="F65" s="2087"/>
      <c r="G65" s="1288" t="s">
        <v>549</v>
      </c>
      <c r="H65" s="1287" t="s">
        <v>1161</v>
      </c>
    </row>
    <row r="66" spans="1:8" ht="15.75" customHeight="1">
      <c r="A66" s="785"/>
      <c r="B66" s="787"/>
      <c r="C66" s="1290" t="s">
        <v>509</v>
      </c>
      <c r="D66" s="787"/>
      <c r="E66" s="787"/>
      <c r="F66" s="787"/>
      <c r="G66" s="1288" t="s">
        <v>1276</v>
      </c>
      <c r="H66" s="1287" t="s">
        <v>1161</v>
      </c>
    </row>
    <row r="67" spans="1:8" ht="15.75" customHeight="1">
      <c r="A67" s="785"/>
      <c r="B67" s="787"/>
      <c r="C67" s="1290" t="s">
        <v>1281</v>
      </c>
      <c r="D67" s="787"/>
      <c r="E67" s="787"/>
      <c r="F67" s="787"/>
      <c r="G67" s="1288" t="s">
        <v>1277</v>
      </c>
      <c r="H67" s="1287" t="s">
        <v>1161</v>
      </c>
    </row>
    <row r="68" spans="1:8" ht="15.75" customHeight="1">
      <c r="A68" s="785"/>
      <c r="B68" s="787"/>
      <c r="C68" s="2085" t="s">
        <v>550</v>
      </c>
      <c r="D68" s="2085"/>
      <c r="E68" s="2085"/>
      <c r="F68" s="2085"/>
      <c r="G68" s="1288" t="s">
        <v>1278</v>
      </c>
      <c r="H68" s="1287" t="s">
        <v>1161</v>
      </c>
    </row>
    <row r="69" spans="1:8" ht="24.75" customHeight="1">
      <c r="A69" s="785"/>
      <c r="B69" s="787"/>
      <c r="C69" s="2086" t="s">
        <v>556</v>
      </c>
      <c r="D69" s="2088"/>
      <c r="E69" s="2088"/>
      <c r="F69" s="2088"/>
      <c r="G69" s="1288" t="s">
        <v>552</v>
      </c>
      <c r="H69" s="1287" t="s">
        <v>1161</v>
      </c>
    </row>
    <row r="70" spans="1:8" ht="15.75" customHeight="1">
      <c r="A70" s="785"/>
      <c r="B70" s="787"/>
      <c r="C70" s="2085" t="s">
        <v>555</v>
      </c>
      <c r="D70" s="2085"/>
      <c r="E70" s="2085"/>
      <c r="F70" s="2085"/>
      <c r="G70" s="1288" t="s">
        <v>553</v>
      </c>
      <c r="H70" s="1287" t="s">
        <v>1161</v>
      </c>
    </row>
    <row r="71" spans="1:8" ht="24.75" customHeight="1">
      <c r="A71" s="785"/>
      <c r="B71" s="787"/>
      <c r="C71" s="2086" t="s">
        <v>557</v>
      </c>
      <c r="D71" s="2086"/>
      <c r="E71" s="2086"/>
      <c r="F71" s="2086"/>
      <c r="G71" s="1288" t="s">
        <v>554</v>
      </c>
      <c r="H71" s="1287" t="s">
        <v>1161</v>
      </c>
    </row>
    <row r="72" spans="1:8" ht="15.75" customHeight="1">
      <c r="A72" s="785"/>
      <c r="B72" s="787"/>
      <c r="C72" s="1290" t="s">
        <v>510</v>
      </c>
      <c r="D72" s="787"/>
      <c r="E72" s="787"/>
      <c r="F72" s="787"/>
      <c r="G72" s="1288" t="s">
        <v>1282</v>
      </c>
      <c r="H72" s="1287" t="s">
        <v>1161</v>
      </c>
    </row>
    <row r="73" spans="1:8" ht="15.75" customHeight="1">
      <c r="A73" s="785"/>
      <c r="B73" s="787"/>
      <c r="C73" s="2051" t="s">
        <v>637</v>
      </c>
      <c r="D73" s="787"/>
      <c r="E73" s="787"/>
      <c r="F73" s="787"/>
      <c r="G73" s="1288" t="s">
        <v>1283</v>
      </c>
      <c r="H73" s="1287" t="s">
        <v>1161</v>
      </c>
    </row>
    <row r="74" spans="1:8" ht="15.75" customHeight="1">
      <c r="A74" s="785"/>
      <c r="B74" s="787"/>
      <c r="C74" s="1290" t="s">
        <v>511</v>
      </c>
      <c r="D74" s="787"/>
      <c r="E74" s="787"/>
      <c r="F74" s="787"/>
      <c r="G74" s="1288" t="s">
        <v>1284</v>
      </c>
      <c r="H74" s="1287" t="s">
        <v>1161</v>
      </c>
    </row>
    <row r="75" spans="1:8" ht="15.75" customHeight="1">
      <c r="A75" s="785"/>
      <c r="B75" s="787"/>
      <c r="C75" s="1290" t="s">
        <v>512</v>
      </c>
      <c r="D75" s="787"/>
      <c r="E75" s="787"/>
      <c r="F75" s="787"/>
      <c r="G75" s="1288" t="s">
        <v>1285</v>
      </c>
      <c r="H75" s="1287" t="s">
        <v>1161</v>
      </c>
    </row>
    <row r="76" spans="1:8" ht="15.75" customHeight="1">
      <c r="A76" s="785"/>
      <c r="B76" s="787"/>
      <c r="C76" s="1290" t="s">
        <v>465</v>
      </c>
      <c r="D76" s="787"/>
      <c r="E76" s="787"/>
      <c r="F76" s="787"/>
      <c r="G76" s="1288" t="s">
        <v>1286</v>
      </c>
      <c r="H76" s="1287" t="s">
        <v>1161</v>
      </c>
    </row>
    <row r="77" spans="1:8" ht="31.5" customHeight="1">
      <c r="A77" s="785"/>
      <c r="B77" s="787"/>
      <c r="C77" s="2093" t="s">
        <v>513</v>
      </c>
      <c r="D77" s="2097"/>
      <c r="E77" s="2097"/>
      <c r="F77" s="2097"/>
      <c r="G77" s="1288" t="s">
        <v>1287</v>
      </c>
      <c r="H77" s="1287" t="s">
        <v>1161</v>
      </c>
    </row>
    <row r="78" spans="1:8" ht="31.5" customHeight="1">
      <c r="A78" s="785"/>
      <c r="B78" s="787"/>
      <c r="C78" s="2093" t="s">
        <v>572</v>
      </c>
      <c r="D78" s="2097"/>
      <c r="E78" s="2097"/>
      <c r="F78" s="2097"/>
      <c r="G78" s="1288" t="s">
        <v>1288</v>
      </c>
      <c r="H78" s="1287" t="s">
        <v>1161</v>
      </c>
    </row>
    <row r="79" spans="1:2" ht="15.75" customHeight="1">
      <c r="A79" s="785"/>
      <c r="B79" s="1291"/>
    </row>
    <row r="80" spans="1:8" ht="15.75" customHeight="1">
      <c r="A80" s="785"/>
      <c r="B80" s="787"/>
      <c r="C80" s="1289"/>
      <c r="D80" s="787"/>
      <c r="E80" s="787"/>
      <c r="F80" s="787"/>
      <c r="G80" s="788"/>
      <c r="H80" s="789"/>
    </row>
    <row r="81" spans="1:8" ht="15.75" customHeight="1">
      <c r="A81" s="785"/>
      <c r="B81" s="2100" t="s">
        <v>1175</v>
      </c>
      <c r="C81" s="2100"/>
      <c r="D81" s="790"/>
      <c r="E81" s="790"/>
      <c r="F81" s="2096" t="s">
        <v>1144</v>
      </c>
      <c r="G81" s="2096"/>
      <c r="H81" s="2096"/>
    </row>
    <row r="82" spans="1:8" ht="15.75" customHeight="1">
      <c r="A82" s="785"/>
      <c r="B82" s="2109" t="s">
        <v>1478</v>
      </c>
      <c r="C82" s="2109"/>
      <c r="D82" s="2109"/>
      <c r="F82" s="2095" t="s">
        <v>489</v>
      </c>
      <c r="G82" s="2095"/>
      <c r="H82" s="2095"/>
    </row>
    <row r="83" spans="1:8" ht="15.75" customHeight="1">
      <c r="A83" s="785"/>
      <c r="B83" s="787"/>
      <c r="C83" s="1289"/>
      <c r="D83" s="787"/>
      <c r="E83" s="787"/>
      <c r="F83" s="787"/>
      <c r="G83" s="788"/>
      <c r="H83" s="789"/>
    </row>
    <row r="84" spans="1:8" ht="15.75" customHeight="1">
      <c r="A84" s="785"/>
      <c r="B84" s="787"/>
      <c r="C84" s="1289"/>
      <c r="D84" s="787"/>
      <c r="E84" s="787"/>
      <c r="F84" s="787"/>
      <c r="G84" s="788"/>
      <c r="H84" s="789"/>
    </row>
    <row r="85" spans="1:8" ht="15.75" customHeight="1">
      <c r="A85" s="785"/>
      <c r="B85" s="787"/>
      <c r="C85" s="1289"/>
      <c r="D85" s="787"/>
      <c r="E85" s="787"/>
      <c r="F85" s="787"/>
      <c r="G85" s="788"/>
      <c r="H85" s="789"/>
    </row>
    <row r="86" spans="1:8" ht="15.75" customHeight="1">
      <c r="A86" s="785"/>
      <c r="B86" s="787"/>
      <c r="C86" s="1289"/>
      <c r="D86" s="787"/>
      <c r="E86" s="787"/>
      <c r="F86" s="787"/>
      <c r="G86" s="788"/>
      <c r="H86" s="789"/>
    </row>
    <row r="87" spans="1:8" ht="22.5" customHeight="1">
      <c r="A87" s="785"/>
      <c r="B87" s="2104" t="s">
        <v>1174</v>
      </c>
      <c r="C87" s="2105"/>
      <c r="D87" s="2105"/>
      <c r="E87" s="2105"/>
      <c r="F87" s="2105"/>
      <c r="G87" s="2105"/>
      <c r="H87" s="2106"/>
    </row>
    <row r="88" spans="1:8" ht="22.5" customHeight="1">
      <c r="A88" s="785"/>
      <c r="B88" s="2104" t="s">
        <v>1476</v>
      </c>
      <c r="C88" s="2105"/>
      <c r="D88" s="2105"/>
      <c r="E88" s="2105"/>
      <c r="F88" s="2105"/>
      <c r="G88" s="2105"/>
      <c r="H88" s="2106"/>
    </row>
    <row r="89" spans="1:8" ht="15.75" customHeight="1">
      <c r="A89" s="785"/>
      <c r="B89" s="788"/>
      <c r="C89" s="786"/>
      <c r="D89" s="788"/>
      <c r="E89" s="788"/>
      <c r="F89" s="788"/>
      <c r="G89" s="788"/>
      <c r="H89" s="788"/>
    </row>
    <row r="90" spans="1:8" ht="15.75" customHeight="1">
      <c r="A90" s="785"/>
      <c r="B90" s="788"/>
      <c r="C90" s="786"/>
      <c r="D90" s="788"/>
      <c r="E90" s="788"/>
      <c r="F90" s="788"/>
      <c r="G90" s="788"/>
      <c r="H90" s="788"/>
    </row>
    <row r="91" spans="1:8" ht="15.75" customHeight="1">
      <c r="A91" s="785"/>
      <c r="B91" s="788"/>
      <c r="C91" s="786"/>
      <c r="D91" s="788"/>
      <c r="E91" s="788"/>
      <c r="F91" s="788"/>
      <c r="G91" s="2110" t="s">
        <v>300</v>
      </c>
      <c r="H91" s="2108" t="s">
        <v>939</v>
      </c>
    </row>
    <row r="92" spans="1:8" ht="15.75" customHeight="1">
      <c r="A92" s="785"/>
      <c r="B92" s="788"/>
      <c r="C92" s="786"/>
      <c r="D92" s="788"/>
      <c r="E92" s="788"/>
      <c r="F92" s="788"/>
      <c r="G92" s="2111"/>
      <c r="H92" s="2108"/>
    </row>
    <row r="93" spans="1:8" ht="15.75" customHeight="1">
      <c r="A93" s="785"/>
      <c r="B93" s="788"/>
      <c r="C93" s="786"/>
      <c r="D93" s="788"/>
      <c r="E93" s="788"/>
      <c r="F93" s="788"/>
      <c r="G93" s="2111"/>
      <c r="H93" s="2108"/>
    </row>
    <row r="94" spans="1:8" ht="15.75" customHeight="1">
      <c r="A94" s="785"/>
      <c r="B94" s="1291"/>
      <c r="C94" s="1290"/>
      <c r="D94" s="787"/>
      <c r="E94" s="787"/>
      <c r="F94" s="787"/>
      <c r="G94" s="1288"/>
      <c r="H94" s="1287"/>
    </row>
    <row r="95" spans="1:8" ht="15.75" customHeight="1">
      <c r="A95" s="785"/>
      <c r="B95" s="723" t="s">
        <v>573</v>
      </c>
      <c r="G95" s="1288"/>
      <c r="H95" s="1287"/>
    </row>
    <row r="96" spans="1:8" ht="15.75" customHeight="1">
      <c r="A96" s="785"/>
      <c r="B96" s="1291"/>
      <c r="C96" s="341" t="s">
        <v>574</v>
      </c>
      <c r="G96" s="1288" t="s">
        <v>1289</v>
      </c>
      <c r="H96" s="1287" t="s">
        <v>1161</v>
      </c>
    </row>
    <row r="97" spans="1:8" ht="15.75" customHeight="1">
      <c r="A97" s="785"/>
      <c r="B97" s="1291"/>
      <c r="C97" s="341" t="s">
        <v>579</v>
      </c>
      <c r="G97" s="1288" t="s">
        <v>1290</v>
      </c>
      <c r="H97" s="1287" t="s">
        <v>1161</v>
      </c>
    </row>
    <row r="98" spans="1:8" ht="15.75" customHeight="1">
      <c r="A98" s="785"/>
      <c r="B98" s="1291"/>
      <c r="C98" s="1290" t="s">
        <v>483</v>
      </c>
      <c r="D98" s="787"/>
      <c r="E98" s="787"/>
      <c r="F98" s="787"/>
      <c r="G98" s="1288" t="s">
        <v>1291</v>
      </c>
      <c r="H98" s="1287" t="s">
        <v>1161</v>
      </c>
    </row>
    <row r="99" spans="1:8" ht="15.75" customHeight="1">
      <c r="A99" s="785"/>
      <c r="B99" s="1291"/>
      <c r="C99" s="1290" t="s">
        <v>484</v>
      </c>
      <c r="D99" s="787"/>
      <c r="E99" s="787"/>
      <c r="F99" s="787"/>
      <c r="G99" s="1288" t="s">
        <v>1292</v>
      </c>
      <c r="H99" s="1287" t="s">
        <v>1161</v>
      </c>
    </row>
    <row r="100" spans="1:8" ht="15.75" customHeight="1">
      <c r="A100" s="785"/>
      <c r="B100" s="1291"/>
      <c r="C100" s="1290" t="s">
        <v>485</v>
      </c>
      <c r="D100" s="787"/>
      <c r="E100" s="787"/>
      <c r="F100" s="787"/>
      <c r="G100" s="1288" t="s">
        <v>1293</v>
      </c>
      <c r="H100" s="1287" t="s">
        <v>1161</v>
      </c>
    </row>
    <row r="101" spans="1:8" ht="15.75" customHeight="1">
      <c r="A101" s="785"/>
      <c r="B101" s="1291"/>
      <c r="C101" s="1290" t="s">
        <v>486</v>
      </c>
      <c r="D101" s="787"/>
      <c r="E101" s="787"/>
      <c r="F101" s="787"/>
      <c r="G101" s="1288" t="s">
        <v>1294</v>
      </c>
      <c r="H101" s="1287" t="s">
        <v>1161</v>
      </c>
    </row>
    <row r="102" spans="1:8" ht="15.75" customHeight="1">
      <c r="A102" s="785"/>
      <c r="B102" s="1291" t="s">
        <v>575</v>
      </c>
      <c r="C102" s="1290"/>
      <c r="D102" s="787"/>
      <c r="E102" s="787"/>
      <c r="F102" s="787"/>
      <c r="G102" s="1288"/>
      <c r="H102" s="1287"/>
    </row>
    <row r="103" spans="1:8" ht="15.75" customHeight="1">
      <c r="A103" s="785"/>
      <c r="B103" s="1291"/>
      <c r="C103" s="1290" t="s">
        <v>905</v>
      </c>
      <c r="D103" s="787"/>
      <c r="E103" s="787"/>
      <c r="F103" s="787"/>
      <c r="G103" s="1288" t="s">
        <v>487</v>
      </c>
      <c r="H103" s="1287" t="s">
        <v>1161</v>
      </c>
    </row>
    <row r="104" spans="1:8" ht="15.75" customHeight="1">
      <c r="A104" s="785"/>
      <c r="B104" s="1291"/>
      <c r="C104" s="1290" t="s">
        <v>1397</v>
      </c>
      <c r="D104" s="787"/>
      <c r="E104" s="787"/>
      <c r="F104" s="787"/>
      <c r="G104" s="1288" t="s">
        <v>488</v>
      </c>
      <c r="H104" s="1287" t="s">
        <v>1161</v>
      </c>
    </row>
    <row r="105" spans="1:8" ht="15.75" customHeight="1">
      <c r="A105" s="785"/>
      <c r="B105" s="1291" t="s">
        <v>490</v>
      </c>
      <c r="C105" s="1290"/>
      <c r="D105" s="787"/>
      <c r="E105" s="787"/>
      <c r="F105" s="787"/>
      <c r="G105" s="1288"/>
      <c r="H105" s="1287"/>
    </row>
    <row r="106" spans="1:8" ht="31.5" customHeight="1">
      <c r="A106" s="785"/>
      <c r="B106" s="1291"/>
      <c r="C106" s="2093" t="s">
        <v>578</v>
      </c>
      <c r="D106" s="2094"/>
      <c r="E106" s="2094"/>
      <c r="F106" s="2094"/>
      <c r="G106" s="1288" t="s">
        <v>491</v>
      </c>
      <c r="H106" s="1287" t="s">
        <v>1161</v>
      </c>
    </row>
    <row r="107" spans="1:8" ht="31.5" customHeight="1">
      <c r="A107" s="785"/>
      <c r="B107" s="788"/>
      <c r="C107" s="2093" t="s">
        <v>578</v>
      </c>
      <c r="D107" s="2094"/>
      <c r="E107" s="2094"/>
      <c r="F107" s="2094"/>
      <c r="G107" s="1288" t="s">
        <v>492</v>
      </c>
      <c r="H107" s="1287" t="s">
        <v>1161</v>
      </c>
    </row>
    <row r="108" spans="1:8" ht="15.75" customHeight="1">
      <c r="A108" s="785"/>
      <c r="B108" s="1291" t="s">
        <v>482</v>
      </c>
      <c r="C108" s="858"/>
      <c r="D108" s="788"/>
      <c r="E108" s="788"/>
      <c r="F108" s="788"/>
      <c r="G108" s="1288"/>
      <c r="H108" s="1287"/>
    </row>
    <row r="109" spans="1:8" ht="15.75" customHeight="1">
      <c r="A109" s="785"/>
      <c r="B109" s="788"/>
      <c r="C109" s="1290" t="s">
        <v>494</v>
      </c>
      <c r="D109" s="788"/>
      <c r="E109" s="788"/>
      <c r="F109" s="788"/>
      <c r="G109" s="1288" t="s">
        <v>496</v>
      </c>
      <c r="H109" s="1287" t="s">
        <v>1161</v>
      </c>
    </row>
    <row r="110" spans="1:8" ht="15.75" customHeight="1">
      <c r="A110" s="785"/>
      <c r="B110" s="788"/>
      <c r="C110" s="1290" t="s">
        <v>495</v>
      </c>
      <c r="D110" s="788"/>
      <c r="E110" s="788"/>
      <c r="F110" s="788"/>
      <c r="G110" s="1288" t="s">
        <v>497</v>
      </c>
      <c r="H110" s="1287" t="s">
        <v>1161</v>
      </c>
    </row>
    <row r="111" spans="1:8" ht="15.75" customHeight="1">
      <c r="A111" s="785"/>
      <c r="B111" s="788"/>
      <c r="C111" s="1290" t="s">
        <v>467</v>
      </c>
      <c r="D111" s="788"/>
      <c r="E111" s="788"/>
      <c r="F111" s="788"/>
      <c r="G111" s="1288" t="s">
        <v>498</v>
      </c>
      <c r="H111" s="1287" t="s">
        <v>1161</v>
      </c>
    </row>
    <row r="112" spans="1:8" ht="15.75" customHeight="1">
      <c r="A112" s="785"/>
      <c r="B112" s="788"/>
      <c r="C112" s="1290" t="s">
        <v>577</v>
      </c>
      <c r="D112" s="788"/>
      <c r="E112" s="788"/>
      <c r="F112" s="788"/>
      <c r="G112" s="1288" t="s">
        <v>499</v>
      </c>
      <c r="H112" s="1287" t="s">
        <v>1161</v>
      </c>
    </row>
    <row r="113" spans="1:8" ht="15.75" customHeight="1">
      <c r="A113" s="785"/>
      <c r="B113" s="788"/>
      <c r="C113" s="1290" t="s">
        <v>463</v>
      </c>
      <c r="D113" s="788"/>
      <c r="E113" s="788"/>
      <c r="F113" s="788"/>
      <c r="G113" s="1288" t="s">
        <v>500</v>
      </c>
      <c r="H113" s="1287" t="s">
        <v>1161</v>
      </c>
    </row>
    <row r="114" spans="1:8" ht="15.75" customHeight="1">
      <c r="A114" s="785"/>
      <c r="B114" s="788"/>
      <c r="C114" s="858"/>
      <c r="D114" s="788"/>
      <c r="E114" s="788"/>
      <c r="F114" s="788"/>
      <c r="G114" s="1288"/>
      <c r="H114" s="1287"/>
    </row>
    <row r="115" spans="1:8" ht="15.75" customHeight="1">
      <c r="A115" s="785"/>
      <c r="B115" s="788"/>
      <c r="C115" s="858"/>
      <c r="D115" s="788"/>
      <c r="E115" s="788"/>
      <c r="F115" s="788"/>
      <c r="G115" s="1288"/>
      <c r="H115" s="1287"/>
    </row>
    <row r="116" spans="1:8" ht="15.75" customHeight="1">
      <c r="A116" s="785"/>
      <c r="B116" s="788"/>
      <c r="C116" s="858"/>
      <c r="D116" s="788"/>
      <c r="E116" s="788"/>
      <c r="F116" s="788"/>
      <c r="G116" s="1288"/>
      <c r="H116" s="1287"/>
    </row>
    <row r="117" spans="1:8" ht="15.75" customHeight="1">
      <c r="A117" s="785"/>
      <c r="B117" s="788"/>
      <c r="C117" s="858"/>
      <c r="D117" s="788"/>
      <c r="E117" s="788"/>
      <c r="F117" s="788"/>
      <c r="G117" s="1288"/>
      <c r="H117" s="1287"/>
    </row>
    <row r="118" spans="1:8" ht="15.75" customHeight="1">
      <c r="A118" s="785"/>
      <c r="B118" s="788"/>
      <c r="C118" s="858"/>
      <c r="D118" s="788"/>
      <c r="E118" s="788"/>
      <c r="F118" s="788"/>
      <c r="G118" s="1288"/>
      <c r="H118" s="1287"/>
    </row>
    <row r="119" spans="1:8" ht="15.75" customHeight="1">
      <c r="A119" s="785"/>
      <c r="B119" s="788"/>
      <c r="C119" s="858"/>
      <c r="D119" s="788"/>
      <c r="E119" s="788"/>
      <c r="F119" s="788"/>
      <c r="G119" s="1288"/>
      <c r="H119" s="1287"/>
    </row>
    <row r="120" spans="1:8" ht="15.75" customHeight="1">
      <c r="A120" s="785"/>
      <c r="B120" s="788"/>
      <c r="C120" s="858"/>
      <c r="D120" s="788"/>
      <c r="E120" s="788"/>
      <c r="F120" s="788"/>
      <c r="G120" s="1288"/>
      <c r="H120" s="1287"/>
    </row>
    <row r="121" spans="1:8" ht="15.75" customHeight="1">
      <c r="A121" s="785"/>
      <c r="B121" s="788"/>
      <c r="C121" s="858"/>
      <c r="D121" s="788"/>
      <c r="E121" s="788"/>
      <c r="F121" s="788"/>
      <c r="G121" s="1288"/>
      <c r="H121" s="1287"/>
    </row>
    <row r="122" spans="1:8" ht="15.75" customHeight="1">
      <c r="A122" s="785"/>
      <c r="B122" s="788"/>
      <c r="C122" s="858"/>
      <c r="D122" s="788"/>
      <c r="E122" s="788"/>
      <c r="F122" s="788"/>
      <c r="G122" s="1288"/>
      <c r="H122" s="1287"/>
    </row>
    <row r="123" spans="1:8" ht="15.75" customHeight="1">
      <c r="A123" s="785"/>
      <c r="B123" s="787"/>
      <c r="C123" s="1289"/>
      <c r="D123" s="787"/>
      <c r="E123" s="787"/>
      <c r="F123" s="787"/>
      <c r="G123" s="788"/>
      <c r="H123" s="789"/>
    </row>
    <row r="124" spans="1:8" ht="15.75" customHeight="1">
      <c r="A124" s="785"/>
      <c r="B124" s="787"/>
      <c r="C124" s="1289"/>
      <c r="D124" s="787"/>
      <c r="E124" s="787"/>
      <c r="F124" s="787"/>
      <c r="G124" s="788"/>
      <c r="H124" s="789"/>
    </row>
    <row r="125" spans="1:8" ht="12.75">
      <c r="A125" s="2100" t="s">
        <v>1175</v>
      </c>
      <c r="B125" s="2100"/>
      <c r="C125" s="2092"/>
      <c r="D125" s="790"/>
      <c r="E125" s="2096" t="s">
        <v>1144</v>
      </c>
      <c r="F125" s="2096"/>
      <c r="G125" s="2096"/>
      <c r="H125" s="2096"/>
    </row>
    <row r="126" spans="1:8" ht="16.5" customHeight="1">
      <c r="A126" s="2109" t="s">
        <v>493</v>
      </c>
      <c r="B126" s="2109"/>
      <c r="C126" s="2109"/>
      <c r="D126" s="2111"/>
      <c r="E126" s="2095" t="s">
        <v>290</v>
      </c>
      <c r="F126" s="2095"/>
      <c r="G126" s="2095"/>
      <c r="H126" s="2095"/>
    </row>
    <row r="130" ht="15.75" customHeight="1"/>
    <row r="131" ht="15" customHeight="1"/>
  </sheetData>
  <mergeCells count="42">
    <mergeCell ref="C70:F70"/>
    <mergeCell ref="C71:F71"/>
    <mergeCell ref="C63:F63"/>
    <mergeCell ref="C65:F65"/>
    <mergeCell ref="C68:F68"/>
    <mergeCell ref="C69:F69"/>
    <mergeCell ref="C30:F30"/>
    <mergeCell ref="B34:F34"/>
    <mergeCell ref="B61:F61"/>
    <mergeCell ref="C77:F77"/>
    <mergeCell ref="B42:C42"/>
    <mergeCell ref="F42:H42"/>
    <mergeCell ref="B55:F55"/>
    <mergeCell ref="B56:F56"/>
    <mergeCell ref="F43:H43"/>
    <mergeCell ref="B48:H48"/>
    <mergeCell ref="C78:F78"/>
    <mergeCell ref="B81:C81"/>
    <mergeCell ref="F81:H81"/>
    <mergeCell ref="B82:D82"/>
    <mergeCell ref="F82:H82"/>
    <mergeCell ref="B87:H87"/>
    <mergeCell ref="B88:H88"/>
    <mergeCell ref="G91:G93"/>
    <mergeCell ref="H91:H93"/>
    <mergeCell ref="A126:D126"/>
    <mergeCell ref="A125:C125"/>
    <mergeCell ref="C107:F107"/>
    <mergeCell ref="C106:F106"/>
    <mergeCell ref="E126:H126"/>
    <mergeCell ref="E125:H125"/>
    <mergeCell ref="B9:F9"/>
    <mergeCell ref="B10:F10"/>
    <mergeCell ref="B11:F11"/>
    <mergeCell ref="A5:H5"/>
    <mergeCell ref="A6:H6"/>
    <mergeCell ref="A8:C8"/>
    <mergeCell ref="B49:H49"/>
    <mergeCell ref="B54:F54"/>
    <mergeCell ref="H51:H53"/>
    <mergeCell ref="B43:D43"/>
    <mergeCell ref="G51:G53"/>
  </mergeCells>
  <printOptions/>
  <pageMargins left="0.75" right="0.75" top="1" bottom="1" header="0.5" footer="0.5"/>
  <pageSetup horizontalDpi="600" verticalDpi="600" orientation="portrait" paperSize="9" scale="96" r:id="rId2"/>
  <rowBreaks count="2" manualBreakCount="2">
    <brk id="43" max="7" man="1"/>
    <brk id="82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2"/>
  <sheetViews>
    <sheetView workbookViewId="0" topLeftCell="A7">
      <selection activeCell="A11" sqref="A11"/>
    </sheetView>
  </sheetViews>
  <sheetFormatPr defaultColWidth="9.140625" defaultRowHeight="12.75"/>
  <cols>
    <col min="1" max="1" width="62.28125" style="1" customWidth="1"/>
    <col min="2" max="2" width="17.7109375" style="1" customWidth="1"/>
    <col min="3" max="4" width="32.00390625" style="1" customWidth="1"/>
    <col min="5" max="16384" width="9.140625" style="1" customWidth="1"/>
  </cols>
  <sheetData>
    <row r="4" spans="1:3" ht="12.75">
      <c r="A4" s="79"/>
      <c r="C4" s="44"/>
    </row>
    <row r="5" spans="1:4" ht="15">
      <c r="A5" s="341" t="s">
        <v>1174</v>
      </c>
      <c r="B5" s="858"/>
      <c r="C5" s="22"/>
      <c r="D5" s="22"/>
    </row>
    <row r="6" spans="1:4" ht="15.75">
      <c r="A6" s="725" t="s">
        <v>570</v>
      </c>
      <c r="B6" s="815"/>
      <c r="C6" s="22"/>
      <c r="D6" s="22"/>
    </row>
    <row r="7" spans="1:4" ht="15.75" thickBot="1">
      <c r="A7" s="341"/>
      <c r="B7" s="859"/>
      <c r="D7" s="22"/>
    </row>
    <row r="8" spans="1:4" ht="13.5" thickTop="1">
      <c r="A8" s="771"/>
      <c r="B8" s="772"/>
      <c r="C8" s="729"/>
      <c r="D8" s="730"/>
    </row>
    <row r="9" spans="1:4" ht="15.75" thickBot="1">
      <c r="A9" s="337" t="s">
        <v>983</v>
      </c>
      <c r="B9" s="343"/>
      <c r="C9" s="2064">
        <f>'Cover '!F5</f>
        <v>0</v>
      </c>
      <c r="D9" s="2052"/>
    </row>
    <row r="10" spans="1:4" ht="12.75">
      <c r="A10" s="330"/>
      <c r="B10" s="343"/>
      <c r="C10" s="811"/>
      <c r="D10" s="812"/>
    </row>
    <row r="11" spans="1:4" ht="15.75" thickBot="1">
      <c r="A11" s="337" t="s">
        <v>1524</v>
      </c>
      <c r="B11" s="343"/>
      <c r="C11" s="2064">
        <f>'Cover '!F7</f>
        <v>0</v>
      </c>
      <c r="D11" s="2052"/>
    </row>
    <row r="12" spans="1:4" ht="13.5" thickBot="1">
      <c r="A12" s="347"/>
      <c r="B12" s="695"/>
      <c r="C12" s="861"/>
      <c r="D12" s="862"/>
    </row>
    <row r="13" spans="1:4" ht="13.5" thickTop="1">
      <c r="A13" s="21"/>
      <c r="B13" s="343"/>
      <c r="C13" s="734"/>
      <c r="D13" s="734"/>
    </row>
    <row r="14" ht="13.5" thickBot="1">
      <c r="D14" s="837" t="s">
        <v>174</v>
      </c>
    </row>
    <row r="15" spans="1:5" ht="16.5" thickBot="1">
      <c r="A15" s="912"/>
      <c r="B15" s="551" t="s">
        <v>1037</v>
      </c>
      <c r="C15" s="1371" t="s">
        <v>105</v>
      </c>
      <c r="D15" s="1372" t="s">
        <v>1139</v>
      </c>
      <c r="E15" s="905"/>
    </row>
    <row r="16" spans="1:5" ht="16.5" thickBot="1">
      <c r="A16" s="1296"/>
      <c r="B16" s="546"/>
      <c r="C16" s="546">
        <v>7</v>
      </c>
      <c r="D16" s="547">
        <v>8</v>
      </c>
      <c r="E16" s="905"/>
    </row>
    <row r="17" spans="1:5" ht="15.75">
      <c r="A17" s="675" t="s">
        <v>848</v>
      </c>
      <c r="B17" s="1295"/>
      <c r="C17" s="1500"/>
      <c r="D17" s="1501"/>
      <c r="E17" s="905"/>
    </row>
    <row r="18" spans="1:5" ht="15.75">
      <c r="A18" s="913" t="s">
        <v>1135</v>
      </c>
      <c r="B18" s="519">
        <v>40</v>
      </c>
      <c r="C18" s="1575" t="e">
        <f>'IFR 30.30'!H29</f>
        <v>#DIV/0!</v>
      </c>
      <c r="D18" s="1828">
        <f>'IFR 30.30'!I29</f>
        <v>0</v>
      </c>
      <c r="E18" s="905"/>
    </row>
    <row r="19" spans="1:5" ht="15.75">
      <c r="A19" s="914" t="s">
        <v>1136</v>
      </c>
      <c r="B19" s="519">
        <v>41</v>
      </c>
      <c r="C19" s="1575" t="e">
        <f>'IFR 30.40'!O29</f>
        <v>#DIV/0!</v>
      </c>
      <c r="D19" s="1828">
        <f>'IFR 30.40'!P29</f>
        <v>0</v>
      </c>
      <c r="E19" s="905"/>
    </row>
    <row r="20" spans="1:5" ht="15.75">
      <c r="A20" s="913" t="s">
        <v>16</v>
      </c>
      <c r="B20" s="519">
        <v>42</v>
      </c>
      <c r="C20" s="1575"/>
      <c r="D20" s="1828"/>
      <c r="E20" s="905"/>
    </row>
    <row r="21" spans="1:5" ht="15.75">
      <c r="A21" s="675" t="s">
        <v>848</v>
      </c>
      <c r="B21" s="1294"/>
      <c r="C21" s="1829"/>
      <c r="D21" s="1828"/>
      <c r="E21" s="905"/>
    </row>
    <row r="22" spans="1:5" ht="16.5" thickBot="1">
      <c r="A22" s="915" t="s">
        <v>1483</v>
      </c>
      <c r="B22" s="554">
        <v>45</v>
      </c>
      <c r="C22" s="1830" t="e">
        <f>MAX(C18:C20)</f>
        <v>#DIV/0!</v>
      </c>
      <c r="D22" s="1625">
        <f>MAX(D18:D20)</f>
        <v>0</v>
      </c>
      <c r="E22" s="905"/>
    </row>
    <row r="23" spans="3:4" ht="12.75">
      <c r="C23" s="21"/>
      <c r="D23" s="21"/>
    </row>
    <row r="24" spans="3:4" ht="12.75">
      <c r="C24" s="21"/>
      <c r="D24" s="21"/>
    </row>
    <row r="25" spans="3:4" ht="12.75">
      <c r="C25" s="21"/>
      <c r="D25" s="21"/>
    </row>
    <row r="26" spans="3:4" ht="12.75">
      <c r="C26" s="21"/>
      <c r="D26" s="21"/>
    </row>
    <row r="27" spans="3:4" ht="12.75">
      <c r="C27" s="21"/>
      <c r="D27" s="21"/>
    </row>
    <row r="28" spans="3:4" ht="12.75">
      <c r="C28" s="21"/>
      <c r="D28" s="21"/>
    </row>
    <row r="29" spans="3:4" ht="12.75">
      <c r="C29" s="21"/>
      <c r="D29" s="21"/>
    </row>
    <row r="30" spans="2:4" ht="12.75">
      <c r="B30" s="324"/>
      <c r="C30" s="13"/>
      <c r="D30" s="13"/>
    </row>
    <row r="31" spans="1:4" ht="12.75">
      <c r="A31" s="334" t="s">
        <v>1175</v>
      </c>
      <c r="B31" s="350"/>
      <c r="C31" s="2060" t="s">
        <v>1153</v>
      </c>
      <c r="D31" s="2060"/>
    </row>
    <row r="32" spans="1:4" ht="12.75">
      <c r="A32" s="342" t="s">
        <v>389</v>
      </c>
      <c r="B32" s="82"/>
      <c r="C32" s="2059" t="s">
        <v>439</v>
      </c>
      <c r="D32" s="2059"/>
    </row>
  </sheetData>
  <mergeCells count="4">
    <mergeCell ref="C32:D32"/>
    <mergeCell ref="C31:D31"/>
    <mergeCell ref="C9:D9"/>
    <mergeCell ref="C11:D11"/>
  </mergeCells>
  <printOptions/>
  <pageMargins left="0.75" right="0.75" top="1" bottom="0.77" header="0.5" footer="0.5"/>
  <pageSetup fitToHeight="1" fitToWidth="1" horizontalDpi="600" verticalDpi="600" orientation="landscape" paperSize="9" scale="9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A13">
      <selection activeCell="F5" sqref="F5:J5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41" t="s">
        <v>1174</v>
      </c>
      <c r="B4" s="858"/>
      <c r="D4" s="324"/>
      <c r="I4" s="76"/>
    </row>
    <row r="5" spans="1:9" ht="15.75">
      <c r="A5" s="725" t="s">
        <v>1555</v>
      </c>
      <c r="B5" s="815"/>
      <c r="C5" s="18"/>
      <c r="D5" s="324"/>
      <c r="I5" s="76"/>
    </row>
    <row r="6" spans="1:9" ht="15.75" thickBot="1">
      <c r="A6" s="341"/>
      <c r="B6" s="859"/>
      <c r="D6" s="324"/>
      <c r="E6" s="79"/>
      <c r="I6" s="76"/>
    </row>
    <row r="7" spans="1:10" ht="13.5" thickTop="1">
      <c r="A7" s="771"/>
      <c r="B7" s="916"/>
      <c r="C7" s="916"/>
      <c r="D7" s="916"/>
      <c r="E7" s="916"/>
      <c r="F7" s="916"/>
      <c r="G7" s="916"/>
      <c r="H7" s="916"/>
      <c r="I7" s="916"/>
      <c r="J7" s="730"/>
    </row>
    <row r="8" spans="1:10" ht="15.75" thickBot="1">
      <c r="A8" s="337" t="s">
        <v>983</v>
      </c>
      <c r="B8" s="352"/>
      <c r="C8" s="352"/>
      <c r="D8" s="352"/>
      <c r="E8" s="352"/>
      <c r="F8" s="352"/>
      <c r="G8" s="2207">
        <f>'Cover '!F5</f>
        <v>0</v>
      </c>
      <c r="H8" s="2207"/>
      <c r="I8" s="2207"/>
      <c r="J8" s="2208"/>
    </row>
    <row r="9" spans="1:10" ht="12.75">
      <c r="A9" s="330"/>
      <c r="B9" s="21"/>
      <c r="C9" s="352"/>
      <c r="D9" s="21"/>
      <c r="E9" s="352"/>
      <c r="F9" s="21"/>
      <c r="J9" s="812"/>
    </row>
    <row r="10" spans="1:10" ht="15.75" thickBot="1">
      <c r="A10" s="337" t="s">
        <v>1524</v>
      </c>
      <c r="B10" s="352"/>
      <c r="C10" s="352"/>
      <c r="D10" s="352"/>
      <c r="E10" s="352"/>
      <c r="F10" s="352"/>
      <c r="G10" s="2207">
        <f>'Cover '!F7</f>
        <v>0</v>
      </c>
      <c r="H10" s="2207"/>
      <c r="I10" s="2207"/>
      <c r="J10" s="2208"/>
    </row>
    <row r="11" spans="1:10" ht="13.5" thickBot="1">
      <c r="A11" s="347"/>
      <c r="B11" s="813"/>
      <c r="C11" s="917"/>
      <c r="D11" s="917"/>
      <c r="E11" s="917"/>
      <c r="F11" s="917"/>
      <c r="G11" s="917"/>
      <c r="H11" s="917"/>
      <c r="I11" s="917"/>
      <c r="J11" s="862"/>
    </row>
    <row r="12" spans="1:10" ht="13.5" thickTop="1">
      <c r="A12" s="21"/>
      <c r="B12" s="734"/>
      <c r="C12" s="352"/>
      <c r="D12" s="352"/>
      <c r="E12" s="352"/>
      <c r="F12" s="352"/>
      <c r="G12" s="352"/>
      <c r="H12" s="352"/>
      <c r="I12" s="352"/>
      <c r="J12" s="734"/>
    </row>
    <row r="13" spans="3:10" ht="15.75" thickBot="1">
      <c r="C13" s="494"/>
      <c r="J13" s="837" t="s">
        <v>174</v>
      </c>
    </row>
    <row r="14" spans="1:10" ht="72">
      <c r="A14" s="208" t="s">
        <v>1372</v>
      </c>
      <c r="B14" s="918"/>
      <c r="C14" s="615"/>
      <c r="D14" s="646" t="s">
        <v>17</v>
      </c>
      <c r="E14" s="647" t="s">
        <v>1373</v>
      </c>
      <c r="F14" s="647" t="s">
        <v>1374</v>
      </c>
      <c r="G14" s="648" t="s">
        <v>1557</v>
      </c>
      <c r="H14" s="656"/>
      <c r="I14" s="647" t="s">
        <v>1558</v>
      </c>
      <c r="J14" s="657"/>
    </row>
    <row r="15" spans="1:10" ht="15">
      <c r="A15" s="258"/>
      <c r="B15" s="919"/>
      <c r="C15" s="920"/>
      <c r="D15" s="921">
        <v>1</v>
      </c>
      <c r="E15" s="922">
        <v>2</v>
      </c>
      <c r="F15" s="922">
        <v>3</v>
      </c>
      <c r="G15" s="922">
        <v>4</v>
      </c>
      <c r="H15" s="923">
        <v>5</v>
      </c>
      <c r="I15" s="922">
        <v>6</v>
      </c>
      <c r="J15" s="923">
        <v>7</v>
      </c>
    </row>
    <row r="16" spans="1:10" ht="15.75" thickBot="1">
      <c r="A16" s="255" t="s">
        <v>18</v>
      </c>
      <c r="B16" s="924"/>
      <c r="C16" s="511"/>
      <c r="D16" s="256"/>
      <c r="E16" s="257"/>
      <c r="F16" s="257"/>
      <c r="G16" s="925"/>
      <c r="H16" s="926"/>
      <c r="I16" s="257"/>
      <c r="J16" s="927"/>
    </row>
    <row r="17" spans="1:10" ht="15" customHeight="1">
      <c r="A17" s="489" t="s">
        <v>22</v>
      </c>
      <c r="B17" s="639" t="s">
        <v>812</v>
      </c>
      <c r="C17" s="928"/>
      <c r="D17" s="929">
        <v>0.02</v>
      </c>
      <c r="E17" s="930">
        <v>0.02</v>
      </c>
      <c r="F17" s="930">
        <v>0.005</v>
      </c>
      <c r="G17" s="930">
        <v>0.02</v>
      </c>
      <c r="H17" s="931">
        <v>0.005</v>
      </c>
      <c r="I17" s="2205" t="s">
        <v>23</v>
      </c>
      <c r="J17" s="2209" t="s">
        <v>24</v>
      </c>
    </row>
    <row r="18" spans="1:10" ht="15" customHeight="1" thickBot="1">
      <c r="A18" s="640" t="s">
        <v>815</v>
      </c>
      <c r="B18" s="641" t="s">
        <v>1143</v>
      </c>
      <c r="C18" s="932"/>
      <c r="D18" s="933">
        <v>0.04</v>
      </c>
      <c r="E18" s="934">
        <v>0.04</v>
      </c>
      <c r="F18" s="934">
        <v>0.01</v>
      </c>
      <c r="G18" s="934">
        <v>0.04</v>
      </c>
      <c r="H18" s="935">
        <v>0.01</v>
      </c>
      <c r="I18" s="2206"/>
      <c r="J18" s="2210"/>
    </row>
    <row r="19" spans="1:10" ht="24.75" customHeight="1">
      <c r="A19" s="649" t="s">
        <v>1559</v>
      </c>
      <c r="B19" s="650" t="s">
        <v>1560</v>
      </c>
      <c r="C19" s="936">
        <v>11</v>
      </c>
      <c r="D19" s="1831"/>
      <c r="E19" s="1832"/>
      <c r="F19" s="1832"/>
      <c r="G19" s="1832"/>
      <c r="H19" s="1833"/>
      <c r="I19" s="1832"/>
      <c r="J19" s="1833"/>
    </row>
    <row r="20" spans="1:10" ht="24.75" customHeight="1">
      <c r="A20" s="649" t="s">
        <v>1561</v>
      </c>
      <c r="B20" s="651" t="s">
        <v>1562</v>
      </c>
      <c r="C20" s="938">
        <v>12</v>
      </c>
      <c r="D20" s="1547"/>
      <c r="E20" s="1546"/>
      <c r="F20" s="1546"/>
      <c r="G20" s="1546"/>
      <c r="H20" s="1834"/>
      <c r="I20" s="1546"/>
      <c r="J20" s="1834"/>
    </row>
    <row r="21" spans="1:10" ht="24.75" customHeight="1">
      <c r="A21" s="652"/>
      <c r="B21" s="653" t="s">
        <v>1563</v>
      </c>
      <c r="C21" s="938">
        <v>13</v>
      </c>
      <c r="D21" s="1547"/>
      <c r="E21" s="1546"/>
      <c r="F21" s="1546"/>
      <c r="G21" s="1546"/>
      <c r="H21" s="1834"/>
      <c r="I21" s="1546"/>
      <c r="J21" s="1834"/>
    </row>
    <row r="22" spans="1:10" ht="24.75" customHeight="1">
      <c r="A22" s="654" t="s">
        <v>1565</v>
      </c>
      <c r="B22" s="655" t="s">
        <v>1560</v>
      </c>
      <c r="C22" s="938">
        <v>14</v>
      </c>
      <c r="D22" s="1547"/>
      <c r="E22" s="1546"/>
      <c r="F22" s="1546"/>
      <c r="G22" s="1546"/>
      <c r="H22" s="1834"/>
      <c r="I22" s="1546"/>
      <c r="J22" s="1834"/>
    </row>
    <row r="23" spans="1:10" ht="24.75" customHeight="1">
      <c r="A23" s="649" t="s">
        <v>1561</v>
      </c>
      <c r="B23" s="655" t="s">
        <v>1562</v>
      </c>
      <c r="C23" s="938">
        <v>15</v>
      </c>
      <c r="D23" s="1547"/>
      <c r="E23" s="1546"/>
      <c r="F23" s="1546"/>
      <c r="G23" s="1546"/>
      <c r="H23" s="1834"/>
      <c r="I23" s="1546"/>
      <c r="J23" s="1834"/>
    </row>
    <row r="24" spans="1:10" ht="24.75" customHeight="1">
      <c r="A24" s="652"/>
      <c r="B24" s="655" t="s">
        <v>1563</v>
      </c>
      <c r="C24" s="938">
        <v>16</v>
      </c>
      <c r="D24" s="1547"/>
      <c r="E24" s="1546"/>
      <c r="F24" s="1546"/>
      <c r="G24" s="1546"/>
      <c r="H24" s="1834"/>
      <c r="I24" s="1546"/>
      <c r="J24" s="1834"/>
    </row>
    <row r="25" spans="1:10" ht="24.75" customHeight="1">
      <c r="A25" s="2201" t="s">
        <v>813</v>
      </c>
      <c r="B25" s="2202"/>
      <c r="C25" s="938">
        <v>17</v>
      </c>
      <c r="D25" s="1547"/>
      <c r="E25" s="1835"/>
      <c r="F25" s="1835"/>
      <c r="G25" s="1835"/>
      <c r="H25" s="1836"/>
      <c r="I25" s="1835"/>
      <c r="J25" s="1836"/>
    </row>
    <row r="26" spans="1:10" ht="24.75" customHeight="1">
      <c r="A26" s="2201" t="s">
        <v>814</v>
      </c>
      <c r="B26" s="2202"/>
      <c r="C26" s="938">
        <v>18</v>
      </c>
      <c r="D26" s="1547"/>
      <c r="E26" s="1835"/>
      <c r="F26" s="1835"/>
      <c r="G26" s="1835"/>
      <c r="H26" s="1836"/>
      <c r="I26" s="1835"/>
      <c r="J26" s="1836"/>
    </row>
    <row r="27" spans="1:10" ht="24.75" customHeight="1" thickBot="1">
      <c r="A27" s="2203" t="s">
        <v>823</v>
      </c>
      <c r="B27" s="2204"/>
      <c r="C27" s="939">
        <v>19</v>
      </c>
      <c r="D27" s="1837">
        <f>IF(D25&gt;D26,D25,D26)</f>
        <v>0</v>
      </c>
      <c r="E27" s="1837">
        <f aca="true" t="shared" si="0" ref="E27:J27">IF(E25&gt;E26,E25,E26)</f>
        <v>0</v>
      </c>
      <c r="F27" s="1837">
        <f t="shared" si="0"/>
        <v>0</v>
      </c>
      <c r="G27" s="1837">
        <f t="shared" si="0"/>
        <v>0</v>
      </c>
      <c r="H27" s="1837">
        <f t="shared" si="0"/>
        <v>0</v>
      </c>
      <c r="I27" s="1837">
        <f t="shared" si="0"/>
        <v>0</v>
      </c>
      <c r="J27" s="1837">
        <f t="shared" si="0"/>
        <v>0</v>
      </c>
    </row>
    <row r="28" spans="1:10" ht="15">
      <c r="A28" s="464"/>
      <c r="B28" s="941"/>
      <c r="C28" s="511"/>
      <c r="D28" s="73"/>
      <c r="E28" s="73"/>
      <c r="F28" s="73"/>
      <c r="G28" s="73"/>
      <c r="H28" s="73"/>
      <c r="I28" s="73"/>
      <c r="J28" s="73"/>
    </row>
    <row r="29" spans="1:10" ht="12.75">
      <c r="A29" s="334" t="s">
        <v>1175</v>
      </c>
      <c r="B29" s="334"/>
      <c r="C29" s="41"/>
      <c r="D29" s="41"/>
      <c r="E29" s="41"/>
      <c r="F29" s="41"/>
      <c r="G29" s="41"/>
      <c r="H29" s="41"/>
      <c r="I29" s="41"/>
      <c r="J29" s="332" t="s">
        <v>1145</v>
      </c>
    </row>
    <row r="30" spans="1:10" ht="12.75">
      <c r="A30" s="342" t="s">
        <v>440</v>
      </c>
      <c r="B30" s="82"/>
      <c r="J30" s="331" t="s">
        <v>441</v>
      </c>
    </row>
  </sheetData>
  <mergeCells count="7">
    <mergeCell ref="A26:B26"/>
    <mergeCell ref="A27:B27"/>
    <mergeCell ref="I17:I18"/>
    <mergeCell ref="G8:J8"/>
    <mergeCell ref="G10:J10"/>
    <mergeCell ref="J17:J18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A1">
      <selection activeCell="F5" sqref="F5:J5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341" t="s">
        <v>1174</v>
      </c>
      <c r="B4" s="858"/>
      <c r="D4" s="324"/>
      <c r="I4" s="76"/>
    </row>
    <row r="5" spans="1:9" ht="15.75">
      <c r="A5" s="725" t="s">
        <v>1555</v>
      </c>
      <c r="B5" s="815"/>
      <c r="C5" s="18"/>
      <c r="D5" s="324"/>
      <c r="I5" s="76"/>
    </row>
    <row r="6" spans="1:9" ht="15.75" thickBot="1">
      <c r="A6" s="341"/>
      <c r="B6" s="859"/>
      <c r="D6" s="324"/>
      <c r="E6" s="79"/>
      <c r="I6" s="76"/>
    </row>
    <row r="7" spans="1:10" ht="13.5" thickTop="1">
      <c r="A7" s="771"/>
      <c r="B7" s="916"/>
      <c r="C7" s="916"/>
      <c r="D7" s="916"/>
      <c r="E7" s="916"/>
      <c r="F7" s="916"/>
      <c r="G7" s="916"/>
      <c r="H7" s="916"/>
      <c r="I7" s="916"/>
      <c r="J7" s="730"/>
    </row>
    <row r="8" spans="1:10" ht="15.75" thickBot="1">
      <c r="A8" s="337" t="s">
        <v>983</v>
      </c>
      <c r="B8" s="352"/>
      <c r="C8" s="352"/>
      <c r="D8" s="352"/>
      <c r="E8" s="352"/>
      <c r="F8" s="352"/>
      <c r="G8" s="2207">
        <f>'Cover '!F5</f>
        <v>0</v>
      </c>
      <c r="H8" s="2207"/>
      <c r="I8" s="2207"/>
      <c r="J8" s="2208"/>
    </row>
    <row r="9" spans="1:10" ht="12.75">
      <c r="A9" s="330"/>
      <c r="B9" s="21"/>
      <c r="C9" s="352"/>
      <c r="D9" s="21"/>
      <c r="E9" s="352"/>
      <c r="F9" s="21"/>
      <c r="J9" s="812"/>
    </row>
    <row r="10" spans="1:10" ht="15.75" thickBot="1">
      <c r="A10" s="337" t="s">
        <v>1524</v>
      </c>
      <c r="B10" s="352"/>
      <c r="C10" s="352"/>
      <c r="D10" s="352"/>
      <c r="E10" s="352"/>
      <c r="F10" s="352"/>
      <c r="G10" s="2207">
        <f>'Cover '!F7</f>
        <v>0</v>
      </c>
      <c r="H10" s="2207"/>
      <c r="I10" s="2207"/>
      <c r="J10" s="2208"/>
    </row>
    <row r="11" spans="1:10" ht="13.5" thickBot="1">
      <c r="A11" s="347"/>
      <c r="B11" s="813"/>
      <c r="C11" s="917"/>
      <c r="D11" s="917"/>
      <c r="E11" s="917"/>
      <c r="F11" s="917"/>
      <c r="G11" s="917"/>
      <c r="H11" s="917"/>
      <c r="I11" s="917"/>
      <c r="J11" s="862"/>
    </row>
    <row r="12" spans="1:10" ht="13.5" thickTop="1">
      <c r="A12" s="21"/>
      <c r="B12" s="734"/>
      <c r="C12" s="352"/>
      <c r="D12" s="352"/>
      <c r="E12" s="352"/>
      <c r="F12" s="352"/>
      <c r="G12" s="352"/>
      <c r="H12" s="352"/>
      <c r="I12" s="352"/>
      <c r="J12" s="734"/>
    </row>
    <row r="13" spans="3:10" ht="15.75" thickBot="1">
      <c r="C13" s="494"/>
      <c r="J13" s="837" t="s">
        <v>174</v>
      </c>
    </row>
    <row r="14" spans="1:10" ht="72">
      <c r="A14" s="208" t="s">
        <v>1372</v>
      </c>
      <c r="B14" s="918"/>
      <c r="C14" s="615"/>
      <c r="D14" s="646" t="s">
        <v>17</v>
      </c>
      <c r="E14" s="647" t="s">
        <v>1373</v>
      </c>
      <c r="F14" s="647" t="s">
        <v>1374</v>
      </c>
      <c r="G14" s="648" t="s">
        <v>1557</v>
      </c>
      <c r="H14" s="942"/>
      <c r="I14" s="647" t="s">
        <v>1558</v>
      </c>
      <c r="J14" s="943"/>
    </row>
    <row r="15" spans="1:10" ht="15" customHeight="1">
      <c r="A15" s="258"/>
      <c r="B15" s="919"/>
      <c r="C15" s="920"/>
      <c r="D15" s="921">
        <v>1</v>
      </c>
      <c r="E15" s="922">
        <v>2</v>
      </c>
      <c r="F15" s="922">
        <v>3</v>
      </c>
      <c r="G15" s="922">
        <v>4</v>
      </c>
      <c r="H15" s="923">
        <v>5</v>
      </c>
      <c r="I15" s="922">
        <v>6</v>
      </c>
      <c r="J15" s="923">
        <v>7</v>
      </c>
    </row>
    <row r="16" spans="1:10" ht="15.75" thickBot="1">
      <c r="A16" s="255" t="s">
        <v>19</v>
      </c>
      <c r="B16" s="924"/>
      <c r="C16" s="511"/>
      <c r="D16" s="478"/>
      <c r="E16" s="944"/>
      <c r="F16" s="944"/>
      <c r="G16" s="944"/>
      <c r="H16" s="299"/>
      <c r="I16" s="944"/>
      <c r="J16" s="299"/>
    </row>
    <row r="17" spans="1:10" ht="15" customHeight="1">
      <c r="A17" s="489" t="s">
        <v>884</v>
      </c>
      <c r="B17" s="639" t="s">
        <v>812</v>
      </c>
      <c r="C17" s="928"/>
      <c r="D17" s="929">
        <v>0.0015</v>
      </c>
      <c r="E17" s="930">
        <v>0.0015</v>
      </c>
      <c r="F17" s="930">
        <v>0.0015</v>
      </c>
      <c r="G17" s="930">
        <v>0.0015</v>
      </c>
      <c r="H17" s="931">
        <v>0.0015</v>
      </c>
      <c r="I17" s="2205" t="s">
        <v>23</v>
      </c>
      <c r="J17" s="2209" t="s">
        <v>24</v>
      </c>
    </row>
    <row r="18" spans="1:10" ht="15.75" thickBot="1">
      <c r="A18" s="640" t="s">
        <v>885</v>
      </c>
      <c r="B18" s="641" t="s">
        <v>1143</v>
      </c>
      <c r="C18" s="932"/>
      <c r="D18" s="933">
        <v>0.003</v>
      </c>
      <c r="E18" s="934">
        <v>0.003</v>
      </c>
      <c r="F18" s="934">
        <v>0.003</v>
      </c>
      <c r="G18" s="934">
        <v>0.003</v>
      </c>
      <c r="H18" s="935">
        <v>0.003</v>
      </c>
      <c r="I18" s="2206"/>
      <c r="J18" s="2210"/>
    </row>
    <row r="19" spans="1:10" ht="24.75" customHeight="1">
      <c r="A19" s="2211" t="s">
        <v>20</v>
      </c>
      <c r="B19" s="2212"/>
      <c r="C19" s="936">
        <v>21</v>
      </c>
      <c r="D19" s="1531"/>
      <c r="E19" s="1838"/>
      <c r="F19" s="1838"/>
      <c r="G19" s="1838"/>
      <c r="H19" s="1839"/>
      <c r="I19" s="1838">
        <f>SUM(D19:H19)</f>
        <v>0</v>
      </c>
      <c r="J19" s="1839"/>
    </row>
    <row r="20" spans="1:10" ht="24.75" customHeight="1">
      <c r="A20" s="2201" t="s">
        <v>21</v>
      </c>
      <c r="B20" s="2202"/>
      <c r="C20" s="938">
        <v>22</v>
      </c>
      <c r="D20" s="1840"/>
      <c r="E20" s="1841"/>
      <c r="F20" s="1841"/>
      <c r="G20" s="1841"/>
      <c r="H20" s="1842"/>
      <c r="I20" s="1838">
        <f>SUM(D20:H20)</f>
        <v>0</v>
      </c>
      <c r="J20" s="1842"/>
    </row>
    <row r="21" spans="1:10" ht="24.75" customHeight="1">
      <c r="A21" s="2201" t="s">
        <v>824</v>
      </c>
      <c r="B21" s="2202"/>
      <c r="C21" s="938">
        <v>23</v>
      </c>
      <c r="D21" s="1840">
        <f aca="true" t="shared" si="0" ref="D21:H22">D17*D19</f>
        <v>0</v>
      </c>
      <c r="E21" s="1840">
        <f t="shared" si="0"/>
        <v>0</v>
      </c>
      <c r="F21" s="1840">
        <f t="shared" si="0"/>
        <v>0</v>
      </c>
      <c r="G21" s="1840">
        <f t="shared" si="0"/>
        <v>0</v>
      </c>
      <c r="H21" s="1840">
        <f t="shared" si="0"/>
        <v>0</v>
      </c>
      <c r="I21" s="1838">
        <f>SUM(D21:H21)</f>
        <v>0</v>
      </c>
      <c r="J21" s="1842"/>
    </row>
    <row r="22" spans="1:10" ht="24.75" customHeight="1">
      <c r="A22" s="2201" t="s">
        <v>825</v>
      </c>
      <c r="B22" s="2202"/>
      <c r="C22" s="938">
        <v>24</v>
      </c>
      <c r="D22" s="1840">
        <f t="shared" si="0"/>
        <v>0</v>
      </c>
      <c r="E22" s="1840">
        <f t="shared" si="0"/>
        <v>0</v>
      </c>
      <c r="F22" s="1840">
        <f t="shared" si="0"/>
        <v>0</v>
      </c>
      <c r="G22" s="1840">
        <f t="shared" si="0"/>
        <v>0</v>
      </c>
      <c r="H22" s="1840">
        <f t="shared" si="0"/>
        <v>0</v>
      </c>
      <c r="I22" s="1838">
        <f>SUM(D22:H22)</f>
        <v>0</v>
      </c>
      <c r="J22" s="1842"/>
    </row>
    <row r="23" spans="1:10" ht="24.75" customHeight="1" thickBot="1">
      <c r="A23" s="2201" t="s">
        <v>881</v>
      </c>
      <c r="B23" s="2202"/>
      <c r="C23" s="938">
        <v>29</v>
      </c>
      <c r="D23" s="1840">
        <f>IF(D21&gt;D22,D21,D22)</f>
        <v>0</v>
      </c>
      <c r="E23" s="1840">
        <f aca="true" t="shared" si="1" ref="E23:J23">IF(E21&gt;E22,E21,E22)</f>
        <v>0</v>
      </c>
      <c r="F23" s="1840">
        <f t="shared" si="1"/>
        <v>0</v>
      </c>
      <c r="G23" s="1840">
        <f t="shared" si="1"/>
        <v>0</v>
      </c>
      <c r="H23" s="1840">
        <f t="shared" si="1"/>
        <v>0</v>
      </c>
      <c r="I23" s="1840">
        <f t="shared" si="1"/>
        <v>0</v>
      </c>
      <c r="J23" s="1840">
        <f t="shared" si="1"/>
        <v>0</v>
      </c>
    </row>
    <row r="24" spans="1:10" ht="15" customHeight="1" thickBot="1">
      <c r="A24" s="642"/>
      <c r="B24" s="643"/>
      <c r="C24" s="945"/>
      <c r="D24" s="1843"/>
      <c r="E24" s="1843"/>
      <c r="F24" s="1843"/>
      <c r="G24" s="1843"/>
      <c r="H24" s="1843"/>
      <c r="I24" s="1843"/>
      <c r="J24" s="1844"/>
    </row>
    <row r="25" spans="1:10" ht="24.75" customHeight="1">
      <c r="A25" s="2211" t="s">
        <v>444</v>
      </c>
      <c r="B25" s="2212"/>
      <c r="C25" s="938">
        <v>39</v>
      </c>
      <c r="D25" s="1530">
        <f>'IFR 30.60'!D27+'IFR 30.61'!D23</f>
        <v>0</v>
      </c>
      <c r="E25" s="1530">
        <f>'IFR 30.60'!E27+'IFR 30.61'!E23</f>
        <v>0</v>
      </c>
      <c r="F25" s="1530">
        <f>'IFR 30.60'!F27+'IFR 30.61'!F23</f>
        <v>0</v>
      </c>
      <c r="G25" s="1530">
        <f>'IFR 30.60'!G27+'IFR 30.61'!G23</f>
        <v>0</v>
      </c>
      <c r="H25" s="1530">
        <f>'IFR 30.60'!H27+'IFR 30.61'!H23</f>
        <v>0</v>
      </c>
      <c r="I25" s="1530">
        <f>'IFR 30.60'!I27+'IFR 30.61'!I23</f>
        <v>0</v>
      </c>
      <c r="J25" s="1530">
        <f>'IFR 30.60'!J27+'IFR 30.61'!J23</f>
        <v>0</v>
      </c>
    </row>
    <row r="26" spans="1:10" ht="24.75" customHeight="1">
      <c r="A26" s="644" t="s">
        <v>173</v>
      </c>
      <c r="B26" s="645"/>
      <c r="C26" s="938">
        <v>41</v>
      </c>
      <c r="D26" s="1845"/>
      <c r="E26" s="1846"/>
      <c r="F26" s="1846"/>
      <c r="G26" s="1846"/>
      <c r="H26" s="1545"/>
      <c r="I26" s="1841">
        <v>400</v>
      </c>
      <c r="J26" s="1842">
        <v>400</v>
      </c>
    </row>
    <row r="27" spans="1:10" ht="24.75" customHeight="1" thickBot="1">
      <c r="A27" s="2203" t="s">
        <v>883</v>
      </c>
      <c r="B27" s="2204"/>
      <c r="C27" s="939">
        <v>49</v>
      </c>
      <c r="D27" s="1847">
        <f aca="true" t="shared" si="2" ref="D27:J27">IF(D25&gt;D26,D25,D26)</f>
        <v>0</v>
      </c>
      <c r="E27" s="1847">
        <f t="shared" si="2"/>
        <v>0</v>
      </c>
      <c r="F27" s="1847">
        <f t="shared" si="2"/>
        <v>0</v>
      </c>
      <c r="G27" s="1847">
        <f t="shared" si="2"/>
        <v>0</v>
      </c>
      <c r="H27" s="1847">
        <f t="shared" si="2"/>
        <v>0</v>
      </c>
      <c r="I27" s="1847">
        <f t="shared" si="2"/>
        <v>400</v>
      </c>
      <c r="J27" s="1967">
        <f t="shared" si="2"/>
        <v>400</v>
      </c>
    </row>
    <row r="28" spans="1:10" ht="15">
      <c r="A28" s="464"/>
      <c r="B28" s="941"/>
      <c r="C28" s="511"/>
      <c r="D28" s="73"/>
      <c r="E28" s="73"/>
      <c r="F28" s="73"/>
      <c r="G28" s="73"/>
      <c r="H28" s="73"/>
      <c r="I28" s="73"/>
      <c r="J28" s="73"/>
    </row>
    <row r="29" spans="1:10" ht="12.75">
      <c r="A29" s="334" t="s">
        <v>1175</v>
      </c>
      <c r="B29" s="334"/>
      <c r="C29" s="41"/>
      <c r="D29" s="41"/>
      <c r="E29" s="41"/>
      <c r="F29" s="41"/>
      <c r="G29" s="41"/>
      <c r="H29" s="41"/>
      <c r="I29" s="41"/>
      <c r="J29" s="332" t="s">
        <v>202</v>
      </c>
    </row>
    <row r="30" spans="1:10" ht="12.75">
      <c r="A30" s="342" t="s">
        <v>442</v>
      </c>
      <c r="B30" s="82"/>
      <c r="J30" s="331" t="s">
        <v>443</v>
      </c>
    </row>
  </sheetData>
  <mergeCells count="11">
    <mergeCell ref="G8:J8"/>
    <mergeCell ref="G10:J10"/>
    <mergeCell ref="I17:I18"/>
    <mergeCell ref="J17:J18"/>
    <mergeCell ref="A20:B20"/>
    <mergeCell ref="A19:B19"/>
    <mergeCell ref="A27:B27"/>
    <mergeCell ref="A21:B21"/>
    <mergeCell ref="A22:B22"/>
    <mergeCell ref="A23:B23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8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H1">
      <selection activeCell="A25" sqref="A25:B25"/>
    </sheetView>
  </sheetViews>
  <sheetFormatPr defaultColWidth="9.140625" defaultRowHeight="12.75"/>
  <cols>
    <col min="1" max="1" width="28.7109375" style="1" customWidth="1"/>
    <col min="2" max="2" width="30.7109375" style="1" customWidth="1"/>
    <col min="3" max="3" width="4.7109375" style="1" customWidth="1"/>
    <col min="4" max="4" width="10.28125" style="1" customWidth="1"/>
    <col min="5" max="5" width="11.00390625" style="1" customWidth="1"/>
    <col min="6" max="6" width="11.28125" style="1" customWidth="1"/>
    <col min="7" max="7" width="10.8515625" style="1" customWidth="1"/>
    <col min="8" max="8" width="10.28125" style="1" customWidth="1"/>
    <col min="9" max="10" width="10.421875" style="1" customWidth="1"/>
    <col min="11" max="11" width="10.28125" style="1" customWidth="1"/>
    <col min="12" max="13" width="10.7109375" style="1" customWidth="1"/>
    <col min="14" max="14" width="10.421875" style="1" customWidth="1"/>
    <col min="15" max="15" width="11.00390625" style="1" customWidth="1"/>
    <col min="16" max="16" width="10.28125" style="1" customWidth="1"/>
    <col min="17" max="16384" width="9.140625" style="1" customWidth="1"/>
  </cols>
  <sheetData>
    <row r="1" ht="12.75"/>
    <row r="2" ht="12.75"/>
    <row r="3" ht="12.75"/>
    <row r="4" spans="1:5" ht="15">
      <c r="A4" s="79"/>
      <c r="D4" s="494"/>
      <c r="E4" s="44"/>
    </row>
    <row r="5" spans="1:10" ht="15">
      <c r="A5" s="341" t="s">
        <v>1174</v>
      </c>
      <c r="B5" s="836"/>
      <c r="H5" s="2110"/>
      <c r="I5" s="2156"/>
      <c r="J5" s="324"/>
    </row>
    <row r="6" spans="1:6" ht="15.75" customHeight="1">
      <c r="A6" s="2217" t="s">
        <v>445</v>
      </c>
      <c r="B6" s="2217"/>
      <c r="C6" s="2217"/>
      <c r="D6" s="2217"/>
      <c r="E6" s="2217"/>
      <c r="F6" s="2217"/>
    </row>
    <row r="7" spans="1:6" ht="16.5" customHeight="1">
      <c r="A7" s="2218"/>
      <c r="B7" s="2218"/>
      <c r="C7" s="2218"/>
      <c r="D7" s="2218"/>
      <c r="E7" s="2218"/>
      <c r="F7" s="2218"/>
    </row>
    <row r="8" spans="1:6" ht="16.5" customHeight="1" thickBot="1">
      <c r="A8" s="1292"/>
      <c r="B8" s="1292"/>
      <c r="C8" s="1292"/>
      <c r="D8" s="1292"/>
      <c r="E8" s="1292"/>
      <c r="F8" s="1292"/>
    </row>
    <row r="9" spans="1:16" ht="15.75" thickTop="1">
      <c r="A9" s="776"/>
      <c r="B9" s="727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773"/>
    </row>
    <row r="10" spans="1:16" ht="15.75" thickBot="1">
      <c r="A10" s="337" t="s">
        <v>983</v>
      </c>
      <c r="B10" s="21"/>
      <c r="C10" s="21"/>
      <c r="D10" s="21"/>
      <c r="E10" s="21"/>
      <c r="F10" s="21"/>
      <c r="G10" s="2064">
        <f>'Cover '!F5</f>
        <v>0</v>
      </c>
      <c r="H10" s="2064"/>
      <c r="I10" s="2064"/>
      <c r="J10" s="2064"/>
      <c r="K10" s="2064"/>
      <c r="L10" s="2064"/>
      <c r="M10" s="2064"/>
      <c r="N10" s="2064"/>
      <c r="O10" s="2064"/>
      <c r="P10" s="2052"/>
    </row>
    <row r="11" spans="1:16" ht="12.75">
      <c r="A11" s="330"/>
      <c r="B11" s="21"/>
      <c r="C11" s="21"/>
      <c r="G11" s="811"/>
      <c r="H11" s="811"/>
      <c r="I11" s="811"/>
      <c r="J11" s="811"/>
      <c r="K11" s="811"/>
      <c r="L11" s="811"/>
      <c r="M11" s="811"/>
      <c r="N11" s="811"/>
      <c r="O11" s="811"/>
      <c r="P11" s="812"/>
    </row>
    <row r="12" spans="1:16" ht="15.75" thickBot="1">
      <c r="A12" s="337" t="s">
        <v>1524</v>
      </c>
      <c r="B12" s="21"/>
      <c r="C12" s="21"/>
      <c r="G12" s="2064">
        <f>'Cover '!F7</f>
        <v>0</v>
      </c>
      <c r="H12" s="2064"/>
      <c r="I12" s="2064"/>
      <c r="J12" s="2064"/>
      <c r="K12" s="2064"/>
      <c r="L12" s="2064"/>
      <c r="M12" s="2064"/>
      <c r="N12" s="2064"/>
      <c r="O12" s="2064"/>
      <c r="P12" s="2052"/>
    </row>
    <row r="13" spans="1:16" ht="13.5" thickBot="1">
      <c r="A13" s="347"/>
      <c r="B13" s="717"/>
      <c r="C13" s="813"/>
      <c r="D13" s="813"/>
      <c r="E13" s="813"/>
      <c r="F13" s="813"/>
      <c r="G13" s="861"/>
      <c r="H13" s="861"/>
      <c r="I13" s="861"/>
      <c r="J13" s="861"/>
      <c r="K13" s="861"/>
      <c r="L13" s="861"/>
      <c r="M13" s="813"/>
      <c r="N13" s="813"/>
      <c r="O13" s="813"/>
      <c r="P13" s="814"/>
    </row>
    <row r="14" spans="1:16" ht="13.5" thickTop="1">
      <c r="A14" s="21"/>
      <c r="B14" s="21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</row>
    <row r="15" spans="1:16" ht="13.5" thickBot="1">
      <c r="A15" s="21"/>
      <c r="B15" s="21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837" t="s">
        <v>200</v>
      </c>
    </row>
    <row r="16" spans="1:16" ht="24.75" thickBot="1">
      <c r="A16" s="486" t="s">
        <v>1033</v>
      </c>
      <c r="B16" s="98" t="s">
        <v>1384</v>
      </c>
      <c r="C16" s="946"/>
      <c r="D16" s="282" t="s">
        <v>27</v>
      </c>
      <c r="E16" s="151" t="s">
        <v>28</v>
      </c>
      <c r="F16" s="151" t="s">
        <v>1180</v>
      </c>
      <c r="G16" s="151" t="s">
        <v>1181</v>
      </c>
      <c r="H16" s="151" t="s">
        <v>924</v>
      </c>
      <c r="I16" s="151" t="s">
        <v>1183</v>
      </c>
      <c r="J16" s="151" t="s">
        <v>580</v>
      </c>
      <c r="K16" s="151" t="s">
        <v>29</v>
      </c>
      <c r="L16" s="151" t="s">
        <v>30</v>
      </c>
      <c r="M16" s="151" t="s">
        <v>1182</v>
      </c>
      <c r="N16" s="151" t="s">
        <v>1532</v>
      </c>
      <c r="O16" s="151" t="s">
        <v>1532</v>
      </c>
      <c r="P16" s="291" t="s">
        <v>1431</v>
      </c>
    </row>
    <row r="17" spans="1:16" ht="15.75" thickBot="1">
      <c r="A17" s="487"/>
      <c r="B17" s="98" t="s">
        <v>925</v>
      </c>
      <c r="C17" s="947"/>
      <c r="D17" s="480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24.75" thickBot="1">
      <c r="A18" s="957" t="s">
        <v>446</v>
      </c>
      <c r="B18" s="290"/>
      <c r="C18" s="948"/>
      <c r="D18" s="283" t="s">
        <v>816</v>
      </c>
      <c r="E18" s="279" t="s">
        <v>816</v>
      </c>
      <c r="F18" s="279" t="s">
        <v>816</v>
      </c>
      <c r="G18" s="279" t="s">
        <v>816</v>
      </c>
      <c r="H18" s="279" t="s">
        <v>816</v>
      </c>
      <c r="I18" s="279" t="s">
        <v>816</v>
      </c>
      <c r="J18" s="279" t="s">
        <v>816</v>
      </c>
      <c r="K18" s="279" t="s">
        <v>816</v>
      </c>
      <c r="L18" s="279" t="s">
        <v>816</v>
      </c>
      <c r="M18" s="279" t="s">
        <v>816</v>
      </c>
      <c r="N18" s="279" t="s">
        <v>816</v>
      </c>
      <c r="O18" s="279" t="s">
        <v>816</v>
      </c>
      <c r="P18" s="292" t="s">
        <v>816</v>
      </c>
    </row>
    <row r="19" spans="1:16" ht="12.75">
      <c r="A19" s="1473" t="s">
        <v>447</v>
      </c>
      <c r="B19" s="207"/>
      <c r="C19" s="949"/>
      <c r="D19" s="593"/>
      <c r="E19" s="249"/>
      <c r="F19" s="164"/>
      <c r="G19" s="249"/>
      <c r="H19" s="207"/>
      <c r="I19" s="249"/>
      <c r="J19" s="88"/>
      <c r="K19" s="207"/>
      <c r="L19" s="249"/>
      <c r="M19" s="249"/>
      <c r="N19" s="164"/>
      <c r="O19" s="249"/>
      <c r="P19" s="594"/>
    </row>
    <row r="20" spans="1:16" ht="12.75">
      <c r="A20" s="2219" t="s">
        <v>64</v>
      </c>
      <c r="B20" s="2220"/>
      <c r="C20" s="1849">
        <v>20</v>
      </c>
      <c r="D20" s="1764"/>
      <c r="E20" s="1512"/>
      <c r="F20" s="1850"/>
      <c r="G20" s="1851"/>
      <c r="H20" s="1852"/>
      <c r="I20" s="1851"/>
      <c r="J20" s="1853">
        <f aca="true" t="shared" si="0" ref="J20:J29">SUM(D20:I20)</f>
        <v>0</v>
      </c>
      <c r="K20" s="1854"/>
      <c r="L20" s="1851"/>
      <c r="M20" s="1851"/>
      <c r="N20" s="1850"/>
      <c r="O20" s="1851"/>
      <c r="P20" s="1855">
        <f aca="true" t="shared" si="1" ref="P20:P29">SUM(J20:O20)</f>
        <v>0</v>
      </c>
    </row>
    <row r="21" spans="1:16" ht="12.75">
      <c r="A21" s="2221" t="s">
        <v>65</v>
      </c>
      <c r="B21" s="2222"/>
      <c r="C21" s="1767">
        <v>21</v>
      </c>
      <c r="D21" s="1528"/>
      <c r="E21" s="1504"/>
      <c r="F21" s="1857"/>
      <c r="G21" s="1858"/>
      <c r="H21" s="1859"/>
      <c r="I21" s="1858"/>
      <c r="J21" s="1853">
        <f t="shared" si="0"/>
        <v>0</v>
      </c>
      <c r="K21" s="1860"/>
      <c r="L21" s="1858"/>
      <c r="M21" s="1858"/>
      <c r="N21" s="1857"/>
      <c r="O21" s="1858"/>
      <c r="P21" s="1855">
        <f t="shared" si="1"/>
        <v>0</v>
      </c>
    </row>
    <row r="22" spans="1:16" ht="12.75">
      <c r="A22" s="2221" t="s">
        <v>448</v>
      </c>
      <c r="B22" s="2222"/>
      <c r="C22" s="1767">
        <v>22</v>
      </c>
      <c r="D22" s="1528"/>
      <c r="E22" s="1504"/>
      <c r="F22" s="1857"/>
      <c r="G22" s="1858"/>
      <c r="H22" s="1859"/>
      <c r="I22" s="1858"/>
      <c r="J22" s="1853">
        <f t="shared" si="0"/>
        <v>0</v>
      </c>
      <c r="K22" s="1860"/>
      <c r="L22" s="1858"/>
      <c r="M22" s="1858"/>
      <c r="N22" s="1857"/>
      <c r="O22" s="1858"/>
      <c r="P22" s="1855">
        <f t="shared" si="1"/>
        <v>0</v>
      </c>
    </row>
    <row r="23" spans="1:16" ht="12.75">
      <c r="A23" s="2223" t="s">
        <v>817</v>
      </c>
      <c r="B23" s="2224"/>
      <c r="C23" s="1767">
        <v>23</v>
      </c>
      <c r="D23" s="1528"/>
      <c r="E23" s="1504"/>
      <c r="F23" s="1857"/>
      <c r="G23" s="1858"/>
      <c r="H23" s="1859"/>
      <c r="I23" s="1858"/>
      <c r="J23" s="1853">
        <f t="shared" si="0"/>
        <v>0</v>
      </c>
      <c r="K23" s="1860"/>
      <c r="L23" s="1858"/>
      <c r="M23" s="1858"/>
      <c r="N23" s="1857"/>
      <c r="O23" s="1858"/>
      <c r="P23" s="1855">
        <f t="shared" si="1"/>
        <v>0</v>
      </c>
    </row>
    <row r="24" spans="1:16" ht="12.75">
      <c r="A24" s="2223" t="s">
        <v>818</v>
      </c>
      <c r="B24" s="2224"/>
      <c r="C24" s="1767">
        <v>24</v>
      </c>
      <c r="D24" s="1528"/>
      <c r="E24" s="1504"/>
      <c r="F24" s="1857"/>
      <c r="G24" s="1858"/>
      <c r="H24" s="1859"/>
      <c r="I24" s="1858"/>
      <c r="J24" s="1853">
        <f t="shared" si="0"/>
        <v>0</v>
      </c>
      <c r="K24" s="1860"/>
      <c r="L24" s="1858"/>
      <c r="M24" s="1858"/>
      <c r="N24" s="1857"/>
      <c r="O24" s="1858"/>
      <c r="P24" s="1855">
        <f t="shared" si="1"/>
        <v>0</v>
      </c>
    </row>
    <row r="25" spans="1:16" ht="22.5" customHeight="1">
      <c r="A25" s="2225" t="s">
        <v>892</v>
      </c>
      <c r="B25" s="2226"/>
      <c r="C25" s="1767">
        <v>25</v>
      </c>
      <c r="D25" s="1528"/>
      <c r="E25" s="1504"/>
      <c r="F25" s="1857"/>
      <c r="G25" s="1858"/>
      <c r="H25" s="1859"/>
      <c r="I25" s="1858"/>
      <c r="J25" s="1853">
        <f t="shared" si="0"/>
        <v>0</v>
      </c>
      <c r="K25" s="1860"/>
      <c r="L25" s="1858"/>
      <c r="M25" s="1858"/>
      <c r="N25" s="1857"/>
      <c r="O25" s="1858"/>
      <c r="P25" s="1855">
        <f t="shared" si="1"/>
        <v>0</v>
      </c>
    </row>
    <row r="26" spans="1:16" ht="12.75">
      <c r="A26" s="2223" t="s">
        <v>69</v>
      </c>
      <c r="B26" s="2224"/>
      <c r="C26" s="1767">
        <v>26</v>
      </c>
      <c r="D26" s="1528"/>
      <c r="E26" s="1504"/>
      <c r="F26" s="1857"/>
      <c r="G26" s="1858"/>
      <c r="H26" s="1859"/>
      <c r="I26" s="1858"/>
      <c r="J26" s="1853">
        <f t="shared" si="0"/>
        <v>0</v>
      </c>
      <c r="K26" s="1860"/>
      <c r="L26" s="1858"/>
      <c r="M26" s="1858"/>
      <c r="N26" s="1857"/>
      <c r="O26" s="1858"/>
      <c r="P26" s="1855">
        <f t="shared" si="1"/>
        <v>0</v>
      </c>
    </row>
    <row r="27" spans="1:16" ht="12.75">
      <c r="A27" s="2223" t="s">
        <v>70</v>
      </c>
      <c r="B27" s="2224"/>
      <c r="C27" s="1767">
        <v>27</v>
      </c>
      <c r="D27" s="1528"/>
      <c r="E27" s="1504"/>
      <c r="F27" s="1857"/>
      <c r="G27" s="1858"/>
      <c r="H27" s="1859"/>
      <c r="I27" s="1858"/>
      <c r="J27" s="1853">
        <f t="shared" si="0"/>
        <v>0</v>
      </c>
      <c r="K27" s="1860"/>
      <c r="L27" s="1858"/>
      <c r="M27" s="1858"/>
      <c r="N27" s="1857"/>
      <c r="O27" s="1858"/>
      <c r="P27" s="1855">
        <f t="shared" si="1"/>
        <v>0</v>
      </c>
    </row>
    <row r="28" spans="1:16" ht="12.75">
      <c r="A28" s="2223" t="s">
        <v>71</v>
      </c>
      <c r="B28" s="2224"/>
      <c r="C28" s="1767">
        <v>28</v>
      </c>
      <c r="D28" s="1528"/>
      <c r="E28" s="1504"/>
      <c r="F28" s="1857"/>
      <c r="G28" s="1858"/>
      <c r="H28" s="1859"/>
      <c r="I28" s="1858"/>
      <c r="J28" s="1853">
        <f t="shared" si="0"/>
        <v>0</v>
      </c>
      <c r="K28" s="1860"/>
      <c r="L28" s="1858"/>
      <c r="M28" s="1858"/>
      <c r="N28" s="1857"/>
      <c r="O28" s="1858"/>
      <c r="P28" s="1855">
        <f t="shared" si="1"/>
        <v>0</v>
      </c>
    </row>
    <row r="29" spans="1:16" s="18" customFormat="1" ht="13.5" thickBot="1">
      <c r="A29" s="2227" t="s">
        <v>449</v>
      </c>
      <c r="B29" s="2228"/>
      <c r="C29" s="1766">
        <v>30</v>
      </c>
      <c r="D29" s="1861">
        <f aca="true" t="shared" si="2" ref="D29:I29">SUM(D20:D28)</f>
        <v>0</v>
      </c>
      <c r="E29" s="1566">
        <f t="shared" si="2"/>
        <v>0</v>
      </c>
      <c r="F29" s="1566">
        <f t="shared" si="2"/>
        <v>0</v>
      </c>
      <c r="G29" s="1566">
        <f t="shared" si="2"/>
        <v>0</v>
      </c>
      <c r="H29" s="1566">
        <f t="shared" si="2"/>
        <v>0</v>
      </c>
      <c r="I29" s="1566">
        <f t="shared" si="2"/>
        <v>0</v>
      </c>
      <c r="J29" s="1862">
        <f t="shared" si="0"/>
        <v>0</v>
      </c>
      <c r="K29" s="1566">
        <f>SUM(K20:K28)</f>
        <v>0</v>
      </c>
      <c r="L29" s="1566">
        <f>SUM(L20:L28)</f>
        <v>0</v>
      </c>
      <c r="M29" s="1566">
        <f>SUM(M20:M28)</f>
        <v>0</v>
      </c>
      <c r="N29" s="1566">
        <f>SUM(N20:N28)</f>
        <v>0</v>
      </c>
      <c r="O29" s="1566">
        <f>SUM(O20:O28)</f>
        <v>0</v>
      </c>
      <c r="P29" s="1863">
        <f t="shared" si="1"/>
        <v>0</v>
      </c>
    </row>
    <row r="30" spans="1:16" ht="13.5" thickBot="1">
      <c r="A30" s="2213" t="s">
        <v>74</v>
      </c>
      <c r="B30" s="2214"/>
      <c r="C30" s="2214"/>
      <c r="D30" s="2215"/>
      <c r="E30" s="2215"/>
      <c r="F30" s="2215"/>
      <c r="G30" s="2215"/>
      <c r="H30" s="2215"/>
      <c r="I30" s="2215"/>
      <c r="J30" s="2215"/>
      <c r="K30" s="2215"/>
      <c r="L30" s="2215"/>
      <c r="M30" s="2215"/>
      <c r="N30" s="2215"/>
      <c r="O30" s="2215"/>
      <c r="P30" s="2216"/>
    </row>
    <row r="31" spans="1:16" ht="12.75">
      <c r="A31" s="2229" t="s">
        <v>447</v>
      </c>
      <c r="B31" s="2230"/>
      <c r="C31" s="1864"/>
      <c r="D31" s="1635"/>
      <c r="E31" s="1865"/>
      <c r="F31" s="1518"/>
      <c r="G31" s="1518"/>
      <c r="H31" s="1865"/>
      <c r="I31" s="1518"/>
      <c r="J31" s="1518"/>
      <c r="K31" s="1518"/>
      <c r="L31" s="1865"/>
      <c r="M31" s="1518"/>
      <c r="N31" s="1866"/>
      <c r="O31" s="1518"/>
      <c r="P31" s="1519"/>
    </row>
    <row r="32" spans="1:16" ht="12.75">
      <c r="A32" s="2231" t="s">
        <v>170</v>
      </c>
      <c r="B32" s="2232"/>
      <c r="C32" s="1531">
        <v>50</v>
      </c>
      <c r="D32" s="1474"/>
      <c r="E32" s="1848"/>
      <c r="F32" s="1851"/>
      <c r="G32" s="1851"/>
      <c r="H32" s="1852"/>
      <c r="I32" s="1851"/>
      <c r="J32" s="1867">
        <f>SUM(D32:I32)</f>
        <v>0</v>
      </c>
      <c r="K32" s="1851"/>
      <c r="L32" s="1854"/>
      <c r="M32" s="1851"/>
      <c r="N32" s="1850"/>
      <c r="O32" s="1851"/>
      <c r="P32" s="1513">
        <f>SUM(J32:O32)</f>
        <v>0</v>
      </c>
    </row>
    <row r="33" spans="1:16" ht="12.75">
      <c r="A33" s="2223" t="s">
        <v>838</v>
      </c>
      <c r="B33" s="2224"/>
      <c r="C33" s="1531">
        <v>51</v>
      </c>
      <c r="D33" s="1474"/>
      <c r="E33" s="1848"/>
      <c r="F33" s="1858"/>
      <c r="G33" s="1858"/>
      <c r="H33" s="1858"/>
      <c r="I33" s="1858"/>
      <c r="J33" s="1867">
        <f>SUM(D33:I33)</f>
        <v>0</v>
      </c>
      <c r="K33" s="1858"/>
      <c r="L33" s="1858"/>
      <c r="M33" s="1858"/>
      <c r="N33" s="1858"/>
      <c r="O33" s="1858"/>
      <c r="P33" s="1513">
        <f>SUM(J33:O33)</f>
        <v>0</v>
      </c>
    </row>
    <row r="34" spans="1:16" ht="12.75">
      <c r="A34" s="2223" t="s">
        <v>839</v>
      </c>
      <c r="B34" s="2224"/>
      <c r="C34" s="1531">
        <v>52</v>
      </c>
      <c r="D34" s="1474">
        <f aca="true" t="shared" si="3" ref="D34:P34">D32-D33</f>
        <v>0</v>
      </c>
      <c r="E34" s="1474">
        <f t="shared" si="3"/>
        <v>0</v>
      </c>
      <c r="F34" s="1474">
        <f t="shared" si="3"/>
        <v>0</v>
      </c>
      <c r="G34" s="1474">
        <f t="shared" si="3"/>
        <v>0</v>
      </c>
      <c r="H34" s="1474">
        <f t="shared" si="3"/>
        <v>0</v>
      </c>
      <c r="I34" s="1474">
        <f t="shared" si="3"/>
        <v>0</v>
      </c>
      <c r="J34" s="1867">
        <f t="shared" si="3"/>
        <v>0</v>
      </c>
      <c r="K34" s="1474">
        <f t="shared" si="3"/>
        <v>0</v>
      </c>
      <c r="L34" s="1474">
        <f t="shared" si="3"/>
        <v>0</v>
      </c>
      <c r="M34" s="1474">
        <f t="shared" si="3"/>
        <v>0</v>
      </c>
      <c r="N34" s="1474">
        <f t="shared" si="3"/>
        <v>0</v>
      </c>
      <c r="O34" s="1474">
        <f t="shared" si="3"/>
        <v>0</v>
      </c>
      <c r="P34" s="1765">
        <f t="shared" si="3"/>
        <v>0</v>
      </c>
    </row>
    <row r="35" spans="1:16" ht="12.75">
      <c r="A35" s="2223" t="s">
        <v>899</v>
      </c>
      <c r="B35" s="2224"/>
      <c r="C35" s="1531">
        <v>53</v>
      </c>
      <c r="D35" s="1474"/>
      <c r="E35" s="1848"/>
      <c r="F35" s="1858"/>
      <c r="G35" s="1858"/>
      <c r="H35" s="1858"/>
      <c r="I35" s="1858"/>
      <c r="J35" s="1867">
        <f>SUM(D35:I35)</f>
        <v>0</v>
      </c>
      <c r="K35" s="1858"/>
      <c r="L35" s="1858"/>
      <c r="M35" s="1858"/>
      <c r="N35" s="1858"/>
      <c r="O35" s="1858"/>
      <c r="P35" s="1868">
        <f>SUM(J35:O35)</f>
        <v>0</v>
      </c>
    </row>
    <row r="36" spans="1:16" s="18" customFormat="1" ht="12.75">
      <c r="A36" s="2235" t="s">
        <v>450</v>
      </c>
      <c r="B36" s="2236"/>
      <c r="C36" s="1869">
        <v>55</v>
      </c>
      <c r="D36" s="1771">
        <f aca="true" t="shared" si="4" ref="D36:P36">D34+D35</f>
        <v>0</v>
      </c>
      <c r="E36" s="1771">
        <f t="shared" si="4"/>
        <v>0</v>
      </c>
      <c r="F36" s="1771">
        <f t="shared" si="4"/>
        <v>0</v>
      </c>
      <c r="G36" s="1771">
        <f t="shared" si="4"/>
        <v>0</v>
      </c>
      <c r="H36" s="1771">
        <f t="shared" si="4"/>
        <v>0</v>
      </c>
      <c r="I36" s="1771">
        <f t="shared" si="4"/>
        <v>0</v>
      </c>
      <c r="J36" s="1867">
        <f t="shared" si="4"/>
        <v>0</v>
      </c>
      <c r="K36" s="1771">
        <f t="shared" si="4"/>
        <v>0</v>
      </c>
      <c r="L36" s="1771">
        <f t="shared" si="4"/>
        <v>0</v>
      </c>
      <c r="M36" s="1771">
        <f t="shared" si="4"/>
        <v>0</v>
      </c>
      <c r="N36" s="1771">
        <f t="shared" si="4"/>
        <v>0</v>
      </c>
      <c r="O36" s="1771">
        <f t="shared" si="4"/>
        <v>0</v>
      </c>
      <c r="P36" s="1342">
        <f t="shared" si="4"/>
        <v>0</v>
      </c>
    </row>
    <row r="37" spans="1:16" ht="12.75">
      <c r="A37" s="2237" t="s">
        <v>940</v>
      </c>
      <c r="B37" s="2238"/>
      <c r="C37" s="1531">
        <v>62</v>
      </c>
      <c r="D37" s="1474" t="e">
        <f aca="true" t="shared" si="5" ref="D37:P37">D36/$P$36</f>
        <v>#DIV/0!</v>
      </c>
      <c r="E37" s="1474" t="e">
        <f t="shared" si="5"/>
        <v>#DIV/0!</v>
      </c>
      <c r="F37" s="1474" t="e">
        <f t="shared" si="5"/>
        <v>#DIV/0!</v>
      </c>
      <c r="G37" s="1474" t="e">
        <f t="shared" si="5"/>
        <v>#DIV/0!</v>
      </c>
      <c r="H37" s="1474" t="e">
        <f t="shared" si="5"/>
        <v>#DIV/0!</v>
      </c>
      <c r="I37" s="1474" t="e">
        <f t="shared" si="5"/>
        <v>#DIV/0!</v>
      </c>
      <c r="J37" s="1870" t="e">
        <f t="shared" si="5"/>
        <v>#DIV/0!</v>
      </c>
      <c r="K37" s="1474" t="e">
        <f t="shared" si="5"/>
        <v>#DIV/0!</v>
      </c>
      <c r="L37" s="1474" t="e">
        <f t="shared" si="5"/>
        <v>#DIV/0!</v>
      </c>
      <c r="M37" s="1474" t="e">
        <f t="shared" si="5"/>
        <v>#DIV/0!</v>
      </c>
      <c r="N37" s="1474" t="e">
        <f t="shared" si="5"/>
        <v>#DIV/0!</v>
      </c>
      <c r="O37" s="1474" t="e">
        <f t="shared" si="5"/>
        <v>#DIV/0!</v>
      </c>
      <c r="P37" s="1537" t="e">
        <f t="shared" si="5"/>
        <v>#DIV/0!</v>
      </c>
    </row>
    <row r="38" spans="1:16" ht="12.75">
      <c r="A38" s="2239" t="s">
        <v>941</v>
      </c>
      <c r="B38" s="2240"/>
      <c r="C38" s="1871"/>
      <c r="D38" s="1872"/>
      <c r="E38" s="1872"/>
      <c r="F38" s="1872"/>
      <c r="G38" s="1872"/>
      <c r="H38" s="1872"/>
      <c r="I38" s="1872"/>
      <c r="J38" s="1873"/>
      <c r="K38" s="1872"/>
      <c r="L38" s="1872"/>
      <c r="M38" s="1872"/>
      <c r="N38" s="1872"/>
      <c r="O38" s="1872"/>
      <c r="P38" s="1874"/>
    </row>
    <row r="39" spans="1:16" ht="12.75">
      <c r="A39" s="2241" t="s">
        <v>451</v>
      </c>
      <c r="B39" s="2242"/>
      <c r="C39" s="1875"/>
      <c r="D39" s="1876"/>
      <c r="E39" s="1876"/>
      <c r="F39" s="1876"/>
      <c r="G39" s="1876"/>
      <c r="H39" s="1876"/>
      <c r="I39" s="1876"/>
      <c r="J39" s="1877"/>
      <c r="K39" s="1876"/>
      <c r="L39" s="1876"/>
      <c r="M39" s="1876"/>
      <c r="N39" s="1876"/>
      <c r="O39" s="1876"/>
      <c r="P39" s="1874"/>
    </row>
    <row r="40" spans="1:16" ht="13.5" thickBot="1">
      <c r="A40" s="2233" t="s">
        <v>910</v>
      </c>
      <c r="B40" s="2234"/>
      <c r="C40" s="1534">
        <v>63</v>
      </c>
      <c r="D40" s="1878"/>
      <c r="E40" s="1878"/>
      <c r="F40" s="1878"/>
      <c r="G40" s="1878"/>
      <c r="H40" s="1878"/>
      <c r="I40" s="1878"/>
      <c r="J40" s="1773" t="e">
        <f aca="true" t="shared" si="6" ref="J40:P40">J29/J36</f>
        <v>#DIV/0!</v>
      </c>
      <c r="K40" s="1879" t="e">
        <f t="shared" si="6"/>
        <v>#DIV/0!</v>
      </c>
      <c r="L40" s="1879" t="e">
        <f t="shared" si="6"/>
        <v>#DIV/0!</v>
      </c>
      <c r="M40" s="1879" t="e">
        <f t="shared" si="6"/>
        <v>#DIV/0!</v>
      </c>
      <c r="N40" s="1879" t="e">
        <f t="shared" si="6"/>
        <v>#DIV/0!</v>
      </c>
      <c r="O40" s="1879" t="e">
        <f t="shared" si="6"/>
        <v>#DIV/0!</v>
      </c>
      <c r="P40" s="1968" t="e">
        <f t="shared" si="6"/>
        <v>#DIV/0!</v>
      </c>
    </row>
    <row r="41" spans="1:16" ht="12.75">
      <c r="A41" s="1502"/>
      <c r="B41" s="1502"/>
      <c r="C41" s="1503"/>
      <c r="D41" s="1503"/>
      <c r="E41" s="1503"/>
      <c r="F41" s="1503"/>
      <c r="G41" s="1503"/>
      <c r="H41" s="1503"/>
      <c r="I41" s="1503"/>
      <c r="J41" s="1503"/>
      <c r="K41" s="1503"/>
      <c r="L41" s="1503"/>
      <c r="M41" s="1503"/>
      <c r="N41" s="1503"/>
      <c r="O41" s="1503"/>
      <c r="P41" s="1503"/>
    </row>
    <row r="42" spans="1:16" ht="12.75">
      <c r="A42" s="136"/>
      <c r="B42" s="136"/>
      <c r="C42" s="34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36"/>
      <c r="B43" s="136"/>
      <c r="C43" s="34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36"/>
      <c r="B44" s="136"/>
      <c r="C44" s="34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136"/>
      <c r="B45" s="136"/>
      <c r="C45" s="34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s="136"/>
      <c r="B46" s="136"/>
      <c r="C46" s="34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479"/>
      <c r="B47" s="21"/>
      <c r="C47" s="34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9" spans="1:16" ht="12.75">
      <c r="A49" s="334" t="s">
        <v>1176</v>
      </c>
      <c r="B49" s="85"/>
      <c r="C49" s="85"/>
      <c r="D49" s="41"/>
      <c r="E49" s="41"/>
      <c r="F49" s="41"/>
      <c r="G49" s="41"/>
      <c r="H49" s="41"/>
      <c r="I49" s="41"/>
      <c r="J49" s="41"/>
      <c r="K49" s="41"/>
      <c r="L49" s="2060" t="s">
        <v>1164</v>
      </c>
      <c r="M49" s="2060"/>
      <c r="N49" s="2060"/>
      <c r="O49" s="2060"/>
      <c r="P49" s="2060"/>
    </row>
    <row r="50" spans="1:16" ht="12.75">
      <c r="A50" s="342" t="s">
        <v>452</v>
      </c>
      <c r="B50" s="83"/>
      <c r="C50" s="83"/>
      <c r="D50" s="21"/>
      <c r="E50" s="21"/>
      <c r="F50" s="21"/>
      <c r="G50" s="21"/>
      <c r="H50" s="21"/>
      <c r="I50" s="21"/>
      <c r="J50" s="21"/>
      <c r="K50" s="21"/>
      <c r="L50" s="2059" t="s">
        <v>453</v>
      </c>
      <c r="M50" s="2059"/>
      <c r="N50" s="2059"/>
      <c r="O50" s="2059"/>
      <c r="P50" s="2059"/>
    </row>
  </sheetData>
  <mergeCells count="27">
    <mergeCell ref="A40:B40"/>
    <mergeCell ref="A36:B36"/>
    <mergeCell ref="A37:B37"/>
    <mergeCell ref="A38:B38"/>
    <mergeCell ref="A39:B39"/>
    <mergeCell ref="A32:B32"/>
    <mergeCell ref="A33:B33"/>
    <mergeCell ref="A34:B34"/>
    <mergeCell ref="A35:B35"/>
    <mergeCell ref="A27:B27"/>
    <mergeCell ref="A28:B28"/>
    <mergeCell ref="A29:B29"/>
    <mergeCell ref="A31:B31"/>
    <mergeCell ref="A23:B23"/>
    <mergeCell ref="A24:B24"/>
    <mergeCell ref="A25:B25"/>
    <mergeCell ref="A26:B26"/>
    <mergeCell ref="H5:I5"/>
    <mergeCell ref="L49:P49"/>
    <mergeCell ref="L50:P50"/>
    <mergeCell ref="A30:P30"/>
    <mergeCell ref="A6:F7"/>
    <mergeCell ref="G10:P10"/>
    <mergeCell ref="G12:P12"/>
    <mergeCell ref="A20:B20"/>
    <mergeCell ref="A21:B21"/>
    <mergeCell ref="A22:B22"/>
  </mergeCells>
  <printOptions/>
  <pageMargins left="0.35433070866141736" right="0.551181102362204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8"/>
  <sheetViews>
    <sheetView workbookViewId="0" topLeftCell="F1">
      <selection activeCell="F5" sqref="F5:J5"/>
    </sheetView>
  </sheetViews>
  <sheetFormatPr defaultColWidth="9.140625" defaultRowHeight="12.75"/>
  <cols>
    <col min="1" max="1" width="28.7109375" style="1" customWidth="1"/>
    <col min="2" max="2" width="30.57421875" style="1" customWidth="1"/>
    <col min="3" max="3" width="4.7109375" style="1" customWidth="1"/>
    <col min="4" max="6" width="9.7109375" style="1" customWidth="1"/>
    <col min="7" max="7" width="9.57421875" style="1" customWidth="1"/>
    <col min="8" max="9" width="9.7109375" style="1" customWidth="1"/>
    <col min="10" max="11" width="10.140625" style="1" customWidth="1"/>
    <col min="12" max="13" width="9.28125" style="1" customWidth="1"/>
    <col min="14" max="14" width="9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ht="12.75"/>
    <row r="2" ht="12.75"/>
    <row r="3" ht="12.75"/>
    <row r="4" ht="12.75"/>
    <row r="5" spans="1:9" ht="15">
      <c r="A5" s="341" t="s">
        <v>1174</v>
      </c>
      <c r="B5" s="836"/>
      <c r="H5" s="2110"/>
      <c r="I5" s="2156"/>
    </row>
    <row r="6" spans="1:6" ht="15.75" customHeight="1">
      <c r="A6" s="2217" t="s">
        <v>457</v>
      </c>
      <c r="B6" s="2217"/>
      <c r="C6" s="2217"/>
      <c r="D6" s="2217"/>
      <c r="E6" s="2217"/>
      <c r="F6" s="2217"/>
    </row>
    <row r="7" spans="1:6" ht="16.5" customHeight="1">
      <c r="A7" s="2218"/>
      <c r="B7" s="2218"/>
      <c r="C7" s="2218"/>
      <c r="D7" s="2218"/>
      <c r="E7" s="2218"/>
      <c r="F7" s="2218"/>
    </row>
    <row r="8" spans="1:6" ht="16.5" customHeight="1" thickBot="1">
      <c r="A8" s="1292"/>
      <c r="B8" s="1292"/>
      <c r="C8" s="1292"/>
      <c r="D8" s="1292"/>
      <c r="E8" s="1292"/>
      <c r="F8" s="1292"/>
    </row>
    <row r="9" spans="1:16" ht="15.75" thickTop="1">
      <c r="A9" s="776"/>
      <c r="B9" s="727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773"/>
    </row>
    <row r="10" spans="1:16" ht="15.75" thickBot="1">
      <c r="A10" s="337" t="s">
        <v>983</v>
      </c>
      <c r="B10" s="21"/>
      <c r="C10" s="21"/>
      <c r="D10" s="21"/>
      <c r="E10" s="21"/>
      <c r="F10" s="21"/>
      <c r="G10" s="2064">
        <f>'Cover '!F5</f>
        <v>0</v>
      </c>
      <c r="H10" s="2064"/>
      <c r="I10" s="2064"/>
      <c r="J10" s="2064"/>
      <c r="K10" s="2064"/>
      <c r="L10" s="2064"/>
      <c r="M10" s="2064"/>
      <c r="N10" s="2064"/>
      <c r="O10" s="2064"/>
      <c r="P10" s="2052"/>
    </row>
    <row r="11" spans="1:16" ht="12.75">
      <c r="A11" s="330"/>
      <c r="B11" s="21"/>
      <c r="C11" s="21"/>
      <c r="G11" s="811"/>
      <c r="H11" s="811"/>
      <c r="I11" s="811"/>
      <c r="J11" s="811"/>
      <c r="K11" s="811"/>
      <c r="L11" s="811"/>
      <c r="M11" s="811"/>
      <c r="N11" s="811"/>
      <c r="O11" s="811"/>
      <c r="P11" s="961"/>
    </row>
    <row r="12" spans="1:16" ht="15.75" thickBot="1">
      <c r="A12" s="337" t="s">
        <v>1524</v>
      </c>
      <c r="B12" s="21"/>
      <c r="C12" s="21"/>
      <c r="G12" s="2064">
        <f>'Cover '!F7</f>
        <v>0</v>
      </c>
      <c r="H12" s="2064"/>
      <c r="I12" s="2064"/>
      <c r="J12" s="2064"/>
      <c r="K12" s="2064"/>
      <c r="L12" s="2064"/>
      <c r="M12" s="2064"/>
      <c r="N12" s="2064"/>
      <c r="O12" s="2064"/>
      <c r="P12" s="2052"/>
    </row>
    <row r="13" spans="1:16" ht="13.5" thickBot="1">
      <c r="A13" s="347"/>
      <c r="B13" s="717"/>
      <c r="C13" s="813"/>
      <c r="D13" s="813"/>
      <c r="E13" s="813"/>
      <c r="F13" s="813"/>
      <c r="G13" s="861"/>
      <c r="H13" s="861"/>
      <c r="I13" s="861"/>
      <c r="J13" s="861"/>
      <c r="K13" s="861"/>
      <c r="L13" s="861"/>
      <c r="M13" s="813"/>
      <c r="N13" s="813"/>
      <c r="O13" s="813"/>
      <c r="P13" s="775"/>
    </row>
    <row r="14" spans="1:15" ht="13.5" thickTop="1">
      <c r="A14" s="21"/>
      <c r="B14" s="21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</row>
    <row r="15" spans="1:16" ht="13.5" thickBot="1">
      <c r="A15" s="21"/>
      <c r="B15" s="21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837" t="s">
        <v>200</v>
      </c>
    </row>
    <row r="16" spans="1:16" ht="24.75" thickBot="1">
      <c r="A16" s="486" t="s">
        <v>1033</v>
      </c>
      <c r="B16" s="98" t="s">
        <v>1384</v>
      </c>
      <c r="C16" s="946"/>
      <c r="D16" s="282" t="s">
        <v>27</v>
      </c>
      <c r="E16" s="151" t="s">
        <v>28</v>
      </c>
      <c r="F16" s="151" t="s">
        <v>1180</v>
      </c>
      <c r="G16" s="151" t="s">
        <v>1181</v>
      </c>
      <c r="H16" s="151" t="s">
        <v>924</v>
      </c>
      <c r="I16" s="151" t="s">
        <v>1183</v>
      </c>
      <c r="J16" s="151" t="s">
        <v>580</v>
      </c>
      <c r="K16" s="151" t="s">
        <v>29</v>
      </c>
      <c r="L16" s="151" t="s">
        <v>30</v>
      </c>
      <c r="M16" s="151" t="s">
        <v>1182</v>
      </c>
      <c r="N16" s="151" t="s">
        <v>1532</v>
      </c>
      <c r="O16" s="151" t="s">
        <v>1532</v>
      </c>
      <c r="P16" s="291" t="s">
        <v>1431</v>
      </c>
    </row>
    <row r="17" spans="1:16" ht="15.75" thickBot="1">
      <c r="A17" s="487"/>
      <c r="B17" s="98" t="s">
        <v>925</v>
      </c>
      <c r="C17" s="946"/>
      <c r="D17" s="212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70"/>
    </row>
    <row r="18" spans="1:16" ht="36.75" thickBot="1">
      <c r="A18" s="957" t="s">
        <v>446</v>
      </c>
      <c r="B18" s="290"/>
      <c r="C18" s="947"/>
      <c r="D18" s="571" t="s">
        <v>816</v>
      </c>
      <c r="E18" s="572" t="s">
        <v>816</v>
      </c>
      <c r="F18" s="572" t="s">
        <v>816</v>
      </c>
      <c r="G18" s="572" t="s">
        <v>816</v>
      </c>
      <c r="H18" s="572" t="s">
        <v>816</v>
      </c>
      <c r="I18" s="572" t="s">
        <v>816</v>
      </c>
      <c r="J18" s="572" t="s">
        <v>816</v>
      </c>
      <c r="K18" s="572" t="s">
        <v>816</v>
      </c>
      <c r="L18" s="572" t="s">
        <v>816</v>
      </c>
      <c r="M18" s="572" t="s">
        <v>816</v>
      </c>
      <c r="N18" s="572" t="s">
        <v>816</v>
      </c>
      <c r="O18" s="572" t="s">
        <v>816</v>
      </c>
      <c r="P18" s="573" t="s">
        <v>816</v>
      </c>
    </row>
    <row r="19" spans="1:16" ht="12.75">
      <c r="A19" s="1880" t="s">
        <v>72</v>
      </c>
      <c r="B19" s="1881"/>
      <c r="C19" s="1882">
        <v>40</v>
      </c>
      <c r="D19" s="1764"/>
      <c r="E19" s="1512"/>
      <c r="F19" s="1850"/>
      <c r="G19" s="1851"/>
      <c r="H19" s="1852"/>
      <c r="I19" s="1851"/>
      <c r="J19" s="1853">
        <f>SUM(D19:I19)</f>
        <v>0</v>
      </c>
      <c r="K19" s="1854"/>
      <c r="L19" s="1851"/>
      <c r="M19" s="1851"/>
      <c r="N19" s="1850"/>
      <c r="O19" s="1851"/>
      <c r="P19" s="1507">
        <f>SUM(J19:O19)</f>
        <v>0</v>
      </c>
    </row>
    <row r="20" spans="1:16" ht="13.5" thickBot="1">
      <c r="A20" s="1883" t="s">
        <v>73</v>
      </c>
      <c r="B20" s="1884"/>
      <c r="C20" s="1885">
        <v>41</v>
      </c>
      <c r="D20" s="1532"/>
      <c r="E20" s="1508"/>
      <c r="F20" s="1886"/>
      <c r="G20" s="1887"/>
      <c r="H20" s="1888"/>
      <c r="I20" s="1887"/>
      <c r="J20" s="1853">
        <f>SUM(D20:I20)</f>
        <v>0</v>
      </c>
      <c r="K20" s="1888"/>
      <c r="L20" s="1887"/>
      <c r="M20" s="1887"/>
      <c r="N20" s="1886"/>
      <c r="O20" s="1887"/>
      <c r="P20" s="1509">
        <f>SUM(J20:O20)</f>
        <v>0</v>
      </c>
    </row>
    <row r="21" spans="1:16" ht="13.5" thickBot="1">
      <c r="A21" s="2244" t="s">
        <v>74</v>
      </c>
      <c r="B21" s="2245"/>
      <c r="C21" s="2245"/>
      <c r="D21" s="2245"/>
      <c r="E21" s="2245"/>
      <c r="F21" s="2245"/>
      <c r="G21" s="2245"/>
      <c r="H21" s="2245"/>
      <c r="I21" s="2245"/>
      <c r="J21" s="2245"/>
      <c r="K21" s="2245"/>
      <c r="L21" s="2245"/>
      <c r="M21" s="2245"/>
      <c r="N21" s="2245"/>
      <c r="O21" s="2245"/>
      <c r="P21" s="2246"/>
    </row>
    <row r="22" spans="1:16" ht="12.75">
      <c r="A22" s="1889" t="s">
        <v>171</v>
      </c>
      <c r="B22" s="1881"/>
      <c r="C22" s="1890">
        <v>60</v>
      </c>
      <c r="D22" s="1891"/>
      <c r="E22" s="1892"/>
      <c r="F22" s="1893"/>
      <c r="G22" s="1893"/>
      <c r="H22" s="1894"/>
      <c r="I22" s="1893"/>
      <c r="J22" s="1895">
        <f>SUM(D22:I22)</f>
        <v>0</v>
      </c>
      <c r="K22" s="1896"/>
      <c r="L22" s="1896"/>
      <c r="M22" s="1893"/>
      <c r="N22" s="1897"/>
      <c r="O22" s="1893"/>
      <c r="P22" s="1898">
        <f>SUM(J22:O22)</f>
        <v>0</v>
      </c>
    </row>
    <row r="23" spans="1:16" ht="12.75">
      <c r="A23" s="1899" t="s">
        <v>838</v>
      </c>
      <c r="B23" s="1543"/>
      <c r="C23" s="1882">
        <v>61</v>
      </c>
      <c r="D23" s="1474"/>
      <c r="E23" s="1848"/>
      <c r="F23" s="1851"/>
      <c r="G23" s="1851"/>
      <c r="H23" s="1852"/>
      <c r="I23" s="1851"/>
      <c r="J23" s="1900">
        <f>SUM(D23:I23)</f>
        <v>0</v>
      </c>
      <c r="K23" s="1854"/>
      <c r="L23" s="1854"/>
      <c r="M23" s="1851"/>
      <c r="N23" s="1850"/>
      <c r="O23" s="1851"/>
      <c r="P23" s="1868">
        <f>SUM(J23:O23)</f>
        <v>0</v>
      </c>
    </row>
    <row r="24" spans="1:16" ht="12.75">
      <c r="A24" s="1889" t="s">
        <v>840</v>
      </c>
      <c r="B24" s="1901"/>
      <c r="C24" s="1882">
        <v>62</v>
      </c>
      <c r="D24" s="1474">
        <f aca="true" t="shared" si="0" ref="D24:P24">D22-D23</f>
        <v>0</v>
      </c>
      <c r="E24" s="1474">
        <f t="shared" si="0"/>
        <v>0</v>
      </c>
      <c r="F24" s="1474">
        <f t="shared" si="0"/>
        <v>0</v>
      </c>
      <c r="G24" s="1474">
        <f t="shared" si="0"/>
        <v>0</v>
      </c>
      <c r="H24" s="1474">
        <f t="shared" si="0"/>
        <v>0</v>
      </c>
      <c r="I24" s="1474">
        <f t="shared" si="0"/>
        <v>0</v>
      </c>
      <c r="J24" s="1870">
        <f t="shared" si="0"/>
        <v>0</v>
      </c>
      <c r="K24" s="1474">
        <f t="shared" si="0"/>
        <v>0</v>
      </c>
      <c r="L24" s="1474">
        <f t="shared" si="0"/>
        <v>0</v>
      </c>
      <c r="M24" s="1474">
        <f t="shared" si="0"/>
        <v>0</v>
      </c>
      <c r="N24" s="1474">
        <f t="shared" si="0"/>
        <v>0</v>
      </c>
      <c r="O24" s="1474">
        <f t="shared" si="0"/>
        <v>0</v>
      </c>
      <c r="P24" s="1513">
        <f t="shared" si="0"/>
        <v>0</v>
      </c>
    </row>
    <row r="25" spans="1:16" ht="12.75">
      <c r="A25" s="1889" t="s">
        <v>898</v>
      </c>
      <c r="B25" s="1901"/>
      <c r="C25" s="1882">
        <v>63</v>
      </c>
      <c r="D25" s="1474"/>
      <c r="E25" s="1848"/>
      <c r="F25" s="1851"/>
      <c r="G25" s="1851"/>
      <c r="H25" s="1852"/>
      <c r="I25" s="1851"/>
      <c r="J25" s="1867">
        <f>SUM(D25:I25)</f>
        <v>0</v>
      </c>
      <c r="K25" s="1854"/>
      <c r="L25" s="1854"/>
      <c r="M25" s="1851"/>
      <c r="N25" s="1850"/>
      <c r="O25" s="1851"/>
      <c r="P25" s="1855">
        <f>SUM(J25:O25)</f>
        <v>0</v>
      </c>
    </row>
    <row r="26" spans="1:16" s="18" customFormat="1" ht="12.75">
      <c r="A26" s="2235" t="s">
        <v>841</v>
      </c>
      <c r="B26" s="2236"/>
      <c r="C26" s="1902">
        <v>64</v>
      </c>
      <c r="D26" s="1771">
        <f aca="true" t="shared" si="1" ref="D26:P26">D24+D25</f>
        <v>0</v>
      </c>
      <c r="E26" s="1771">
        <f t="shared" si="1"/>
        <v>0</v>
      </c>
      <c r="F26" s="1771">
        <f t="shared" si="1"/>
        <v>0</v>
      </c>
      <c r="G26" s="1771">
        <f t="shared" si="1"/>
        <v>0</v>
      </c>
      <c r="H26" s="1771">
        <f t="shared" si="1"/>
        <v>0</v>
      </c>
      <c r="I26" s="1771">
        <f t="shared" si="1"/>
        <v>0</v>
      </c>
      <c r="J26" s="1771">
        <f t="shared" si="1"/>
        <v>0</v>
      </c>
      <c r="K26" s="1771">
        <f t="shared" si="1"/>
        <v>0</v>
      </c>
      <c r="L26" s="1771">
        <f t="shared" si="1"/>
        <v>0</v>
      </c>
      <c r="M26" s="1771">
        <f t="shared" si="1"/>
        <v>0</v>
      </c>
      <c r="N26" s="1771">
        <f t="shared" si="1"/>
        <v>0</v>
      </c>
      <c r="O26" s="1771">
        <f t="shared" si="1"/>
        <v>0</v>
      </c>
      <c r="P26" s="1551">
        <f t="shared" si="1"/>
        <v>0</v>
      </c>
    </row>
    <row r="27" spans="1:16" ht="12.75">
      <c r="A27" s="1889" t="s">
        <v>940</v>
      </c>
      <c r="B27" s="1889"/>
      <c r="C27" s="1542">
        <v>65</v>
      </c>
      <c r="D27" s="1474" t="e">
        <f aca="true" t="shared" si="2" ref="D27:P27">D26*100/$P$26</f>
        <v>#DIV/0!</v>
      </c>
      <c r="E27" s="1474" t="e">
        <f t="shared" si="2"/>
        <v>#DIV/0!</v>
      </c>
      <c r="F27" s="1474" t="e">
        <f t="shared" si="2"/>
        <v>#DIV/0!</v>
      </c>
      <c r="G27" s="1474" t="e">
        <f t="shared" si="2"/>
        <v>#DIV/0!</v>
      </c>
      <c r="H27" s="1474" t="e">
        <f t="shared" si="2"/>
        <v>#DIV/0!</v>
      </c>
      <c r="I27" s="1474" t="e">
        <f t="shared" si="2"/>
        <v>#DIV/0!</v>
      </c>
      <c r="J27" s="1870" t="e">
        <f t="shared" si="2"/>
        <v>#DIV/0!</v>
      </c>
      <c r="K27" s="1474" t="e">
        <f t="shared" si="2"/>
        <v>#DIV/0!</v>
      </c>
      <c r="L27" s="1474" t="e">
        <f t="shared" si="2"/>
        <v>#DIV/0!</v>
      </c>
      <c r="M27" s="1474" t="e">
        <f t="shared" si="2"/>
        <v>#DIV/0!</v>
      </c>
      <c r="N27" s="1474" t="e">
        <f t="shared" si="2"/>
        <v>#DIV/0!</v>
      </c>
      <c r="O27" s="1474" t="e">
        <f t="shared" si="2"/>
        <v>#DIV/0!</v>
      </c>
      <c r="P27" s="1505" t="e">
        <f t="shared" si="2"/>
        <v>#DIV/0!</v>
      </c>
    </row>
    <row r="28" spans="1:16" ht="12.75">
      <c r="A28" s="1903" t="s">
        <v>454</v>
      </c>
      <c r="B28" s="1904"/>
      <c r="C28" s="1905"/>
      <c r="D28" s="1872"/>
      <c r="E28" s="1872"/>
      <c r="F28" s="1872"/>
      <c r="G28" s="1872"/>
      <c r="H28" s="1872"/>
      <c r="I28" s="1872"/>
      <c r="J28" s="1872"/>
      <c r="K28" s="1872"/>
      <c r="L28" s="1872"/>
      <c r="M28" s="1872"/>
      <c r="N28" s="1872"/>
      <c r="O28" s="1872"/>
      <c r="P28" s="2247"/>
    </row>
    <row r="29" spans="1:16" ht="12.75">
      <c r="A29" s="1889" t="s">
        <v>455</v>
      </c>
      <c r="B29" s="1881"/>
      <c r="C29" s="1906"/>
      <c r="D29" s="1876"/>
      <c r="E29" s="1876"/>
      <c r="F29" s="1876"/>
      <c r="G29" s="1876"/>
      <c r="H29" s="1876"/>
      <c r="I29" s="1876"/>
      <c r="J29" s="1876"/>
      <c r="K29" s="1876"/>
      <c r="L29" s="1876"/>
      <c r="M29" s="1876"/>
      <c r="N29" s="1876"/>
      <c r="O29" s="1876"/>
      <c r="P29" s="2248"/>
    </row>
    <row r="30" spans="1:16" s="18" customFormat="1" ht="13.5" thickBot="1">
      <c r="A30" s="1907" t="s">
        <v>456</v>
      </c>
      <c r="B30" s="1908"/>
      <c r="C30" s="1909">
        <v>66</v>
      </c>
      <c r="D30" s="1910"/>
      <c r="E30" s="1910"/>
      <c r="F30" s="1910"/>
      <c r="G30" s="1910"/>
      <c r="H30" s="1910"/>
      <c r="I30" s="1910"/>
      <c r="J30" s="1773" t="e">
        <f aca="true" t="shared" si="3" ref="J30:P30">J24*100/J26</f>
        <v>#DIV/0!</v>
      </c>
      <c r="K30" s="1773" t="e">
        <f t="shared" si="3"/>
        <v>#DIV/0!</v>
      </c>
      <c r="L30" s="1773" t="e">
        <f t="shared" si="3"/>
        <v>#DIV/0!</v>
      </c>
      <c r="M30" s="1773" t="e">
        <f t="shared" si="3"/>
        <v>#DIV/0!</v>
      </c>
      <c r="N30" s="1773" t="e">
        <f t="shared" si="3"/>
        <v>#DIV/0!</v>
      </c>
      <c r="O30" s="1773" t="e">
        <f t="shared" si="3"/>
        <v>#DIV/0!</v>
      </c>
      <c r="P30" s="1911" t="e">
        <f t="shared" si="3"/>
        <v>#DIV/0!</v>
      </c>
    </row>
    <row r="31" spans="1:16" ht="12.75">
      <c r="A31" s="136"/>
      <c r="B31" s="136"/>
      <c r="C31" s="34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889"/>
    </row>
    <row r="32" spans="1:16" ht="12.75">
      <c r="A32" s="136"/>
      <c r="B32" s="136"/>
      <c r="C32" s="34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43"/>
    </row>
    <row r="33" spans="1:15" ht="12.75">
      <c r="A33" s="136"/>
      <c r="B33" s="136"/>
      <c r="C33" s="34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479"/>
      <c r="B34" s="21"/>
      <c r="C34" s="34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479"/>
      <c r="B35" s="21"/>
      <c r="C35" s="34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7" spans="1:16" ht="12.75">
      <c r="A37" s="334" t="s">
        <v>1175</v>
      </c>
      <c r="B37" s="85"/>
      <c r="C37" s="85"/>
      <c r="D37" s="41"/>
      <c r="E37" s="41"/>
      <c r="F37" s="41"/>
      <c r="G37" s="41"/>
      <c r="H37" s="41"/>
      <c r="I37" s="41"/>
      <c r="J37" s="41"/>
      <c r="K37" s="41"/>
      <c r="L37" s="2060" t="s">
        <v>1164</v>
      </c>
      <c r="M37" s="2060"/>
      <c r="N37" s="2060"/>
      <c r="O37" s="2060"/>
      <c r="P37" s="2243"/>
    </row>
    <row r="38" spans="1:16" ht="12.75">
      <c r="A38" s="342" t="s">
        <v>458</v>
      </c>
      <c r="B38" s="83"/>
      <c r="C38" s="83"/>
      <c r="D38" s="21"/>
      <c r="E38" s="21"/>
      <c r="F38" s="21"/>
      <c r="G38" s="21"/>
      <c r="H38" s="21"/>
      <c r="I38" s="21"/>
      <c r="J38" s="21"/>
      <c r="K38" s="21"/>
      <c r="L38" s="2059" t="s">
        <v>581</v>
      </c>
      <c r="M38" s="2059"/>
      <c r="N38" s="2059"/>
      <c r="O38" s="2059"/>
      <c r="P38" s="2111"/>
    </row>
  </sheetData>
  <mergeCells count="9">
    <mergeCell ref="L37:P37"/>
    <mergeCell ref="L38:P38"/>
    <mergeCell ref="H5:I5"/>
    <mergeCell ref="A21:P21"/>
    <mergeCell ref="P28:P29"/>
    <mergeCell ref="A26:B26"/>
    <mergeCell ref="A6:F7"/>
    <mergeCell ref="G10:P10"/>
    <mergeCell ref="G12:P12"/>
  </mergeCells>
  <printOptions/>
  <pageMargins left="0.3543" right="0.19" top="1.45" bottom="0.74" header="0.5" footer="0.5"/>
  <pageSetup fitToHeight="1" fitToWidth="1" horizontalDpi="600" verticalDpi="600" orientation="landscape" paperSize="9" scale="7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4"/>
  <sheetViews>
    <sheetView zoomScale="85" zoomScaleNormal="85" workbookViewId="0" topLeftCell="E1">
      <selection activeCell="H13" sqref="H13"/>
    </sheetView>
  </sheetViews>
  <sheetFormatPr defaultColWidth="9.140625" defaultRowHeight="12.75"/>
  <cols>
    <col min="1" max="1" width="28.00390625" style="1" customWidth="1"/>
    <col min="2" max="2" width="22.8515625" style="1" customWidth="1"/>
    <col min="3" max="3" width="38.7109375" style="1" customWidth="1"/>
    <col min="4" max="4" width="4.7109375" style="1" customWidth="1"/>
    <col min="5" max="10" width="12.7109375" style="1" customWidth="1"/>
    <col min="11" max="16384" width="9.140625" style="1" customWidth="1"/>
  </cols>
  <sheetData>
    <row r="4" spans="1:5" ht="15">
      <c r="A4" s="79"/>
      <c r="D4" s="494"/>
      <c r="E4" s="44"/>
    </row>
    <row r="5" spans="1:13" ht="15">
      <c r="A5" s="341" t="s">
        <v>1174</v>
      </c>
      <c r="B5" s="858"/>
      <c r="D5" s="324"/>
      <c r="J5" s="316"/>
      <c r="K5" s="324"/>
      <c r="L5" s="22"/>
      <c r="M5" s="22"/>
    </row>
    <row r="6" spans="1:13" ht="15.75">
      <c r="A6" s="725" t="s">
        <v>867</v>
      </c>
      <c r="B6" s="815"/>
      <c r="F6" s="21"/>
      <c r="G6" s="21"/>
      <c r="L6" s="22"/>
      <c r="M6" s="22"/>
    </row>
    <row r="7" spans="1:13" ht="15.75">
      <c r="A7" s="723" t="s">
        <v>960</v>
      </c>
      <c r="B7" s="859"/>
      <c r="D7" s="324"/>
      <c r="L7" s="22"/>
      <c r="M7" s="22"/>
    </row>
    <row r="8" spans="1:13" ht="16.5" thickBot="1">
      <c r="A8" s="723"/>
      <c r="B8" s="859"/>
      <c r="D8" s="324"/>
      <c r="L8" s="22"/>
      <c r="M8" s="22"/>
    </row>
    <row r="9" spans="1:10" ht="13.5" thickTop="1">
      <c r="A9" s="771"/>
      <c r="B9" s="772"/>
      <c r="C9" s="729"/>
      <c r="D9" s="772"/>
      <c r="E9" s="729"/>
      <c r="F9" s="729"/>
      <c r="G9" s="729"/>
      <c r="H9" s="729"/>
      <c r="I9" s="729"/>
      <c r="J9" s="730"/>
    </row>
    <row r="10" spans="1:10" ht="15.75" thickBot="1">
      <c r="A10" s="337" t="s">
        <v>983</v>
      </c>
      <c r="B10" s="343"/>
      <c r="C10" s="21"/>
      <c r="D10" s="2064">
        <f>'Cover '!F5</f>
        <v>0</v>
      </c>
      <c r="E10" s="2064"/>
      <c r="F10" s="2064"/>
      <c r="G10" s="2064"/>
      <c r="H10" s="2064"/>
      <c r="I10" s="2064"/>
      <c r="J10" s="2052"/>
    </row>
    <row r="11" spans="1:10" ht="15">
      <c r="A11" s="337"/>
      <c r="B11" s="343"/>
      <c r="C11" s="21"/>
      <c r="D11" s="324"/>
      <c r="J11" s="774"/>
    </row>
    <row r="12" spans="1:10" ht="15.75" thickBot="1">
      <c r="A12" s="337" t="s">
        <v>1524</v>
      </c>
      <c r="B12" s="343"/>
      <c r="C12" s="21"/>
      <c r="D12" s="2064">
        <f>'Cover '!F7</f>
        <v>0</v>
      </c>
      <c r="E12" s="2064"/>
      <c r="F12" s="2064"/>
      <c r="G12" s="2064"/>
      <c r="H12" s="2064"/>
      <c r="I12" s="2064"/>
      <c r="J12" s="2052"/>
    </row>
    <row r="13" spans="1:10" ht="12.75">
      <c r="A13" s="330"/>
      <c r="B13" s="343"/>
      <c r="C13" s="21"/>
      <c r="D13" s="811"/>
      <c r="E13" s="811"/>
      <c r="F13" s="811"/>
      <c r="G13" s="811"/>
      <c r="H13" s="811"/>
      <c r="I13" s="811"/>
      <c r="J13" s="812"/>
    </row>
    <row r="14" spans="1:10" ht="15.75" thickBot="1">
      <c r="A14" s="337" t="s">
        <v>1518</v>
      </c>
      <c r="B14" s="343"/>
      <c r="C14" s="21"/>
      <c r="D14" s="2064"/>
      <c r="E14" s="2064"/>
      <c r="F14" s="2064"/>
      <c r="G14" s="2064"/>
      <c r="H14" s="2064"/>
      <c r="I14" s="2064"/>
      <c r="J14" s="2064"/>
    </row>
    <row r="15" spans="1:10" ht="13.5" thickBot="1">
      <c r="A15" s="347"/>
      <c r="B15" s="695"/>
      <c r="C15" s="813"/>
      <c r="D15" s="861"/>
      <c r="E15" s="861"/>
      <c r="F15" s="861"/>
      <c r="G15" s="861"/>
      <c r="H15" s="861"/>
      <c r="I15" s="861"/>
      <c r="J15" s="862"/>
    </row>
    <row r="16" spans="1:10" ht="13.5" thickTop="1">
      <c r="A16" s="21"/>
      <c r="B16" s="343"/>
      <c r="C16" s="734"/>
      <c r="D16" s="734"/>
      <c r="E16" s="734"/>
      <c r="F16" s="734"/>
      <c r="G16" s="734"/>
      <c r="H16" s="734"/>
      <c r="I16" s="734"/>
      <c r="J16" s="734"/>
    </row>
    <row r="17" spans="4:10" ht="15.75" thickBot="1">
      <c r="D17" s="494"/>
      <c r="J17" s="837" t="s">
        <v>174</v>
      </c>
    </row>
    <row r="18" spans="1:10" s="149" customFormat="1" ht="48" customHeight="1">
      <c r="A18" s="565" t="s">
        <v>896</v>
      </c>
      <c r="B18" s="963"/>
      <c r="C18" s="566"/>
      <c r="D18" s="293"/>
      <c r="E18" s="2252" t="s">
        <v>83</v>
      </c>
      <c r="F18" s="2252" t="s">
        <v>951</v>
      </c>
      <c r="G18" s="2252" t="s">
        <v>842</v>
      </c>
      <c r="H18" s="676" t="s">
        <v>950</v>
      </c>
      <c r="I18" s="2252" t="s">
        <v>865</v>
      </c>
      <c r="J18" s="2254" t="s">
        <v>944</v>
      </c>
    </row>
    <row r="19" spans="1:10" s="149" customFormat="1" ht="34.5" customHeight="1">
      <c r="A19" s="607"/>
      <c r="B19" s="964"/>
      <c r="C19" s="608"/>
      <c r="D19" s="609"/>
      <c r="E19" s="2253"/>
      <c r="F19" s="2253"/>
      <c r="G19" s="2253"/>
      <c r="H19" s="662" t="s">
        <v>849</v>
      </c>
      <c r="I19" s="2253"/>
      <c r="J19" s="2255"/>
    </row>
    <row r="20" spans="1:10" ht="15" customHeight="1">
      <c r="A20" s="97"/>
      <c r="B20" s="13"/>
      <c r="C20" s="14"/>
      <c r="D20" s="560"/>
      <c r="E20" s="613">
        <v>1</v>
      </c>
      <c r="F20" s="613">
        <v>2</v>
      </c>
      <c r="G20" s="613">
        <v>3</v>
      </c>
      <c r="H20" s="613">
        <v>4</v>
      </c>
      <c r="I20" s="613">
        <v>6</v>
      </c>
      <c r="J20" s="962">
        <v>7</v>
      </c>
    </row>
    <row r="21" spans="1:10" ht="15">
      <c r="A21" s="169"/>
      <c r="B21" s="2256" t="s">
        <v>84</v>
      </c>
      <c r="C21" s="7" t="s">
        <v>1052</v>
      </c>
      <c r="D21" s="62">
        <v>21</v>
      </c>
      <c r="E21" s="1504"/>
      <c r="F21" s="1504"/>
      <c r="G21" s="1504">
        <f>E21-F21</f>
        <v>0</v>
      </c>
      <c r="H21" s="1504"/>
      <c r="I21" s="1856">
        <f aca="true" t="shared" si="0" ref="I21:I31">G21-H21</f>
        <v>0</v>
      </c>
      <c r="J21" s="1505"/>
    </row>
    <row r="22" spans="1:10" ht="15">
      <c r="A22" s="170"/>
      <c r="B22" s="2257"/>
      <c r="C22" s="7" t="s">
        <v>112</v>
      </c>
      <c r="D22" s="62">
        <v>22</v>
      </c>
      <c r="E22" s="1504"/>
      <c r="F22" s="1504"/>
      <c r="G22" s="1504">
        <f aca="true" t="shared" si="1" ref="G22:G32">E22-F22</f>
        <v>0</v>
      </c>
      <c r="H22" s="1504"/>
      <c r="I22" s="1856">
        <f t="shared" si="0"/>
        <v>0</v>
      </c>
      <c r="J22" s="1505"/>
    </row>
    <row r="23" spans="1:10" ht="15">
      <c r="A23" s="170"/>
      <c r="B23" s="2256" t="s">
        <v>85</v>
      </c>
      <c r="C23" s="7" t="s">
        <v>1052</v>
      </c>
      <c r="D23" s="62">
        <v>23</v>
      </c>
      <c r="E23" s="1504"/>
      <c r="F23" s="1504"/>
      <c r="G23" s="1504">
        <f t="shared" si="1"/>
        <v>0</v>
      </c>
      <c r="H23" s="1504"/>
      <c r="I23" s="1856">
        <f t="shared" si="0"/>
        <v>0</v>
      </c>
      <c r="J23" s="1505"/>
    </row>
    <row r="24" spans="1:10" ht="15">
      <c r="A24" s="170"/>
      <c r="B24" s="2257"/>
      <c r="C24" s="7" t="s">
        <v>112</v>
      </c>
      <c r="D24" s="62">
        <v>24</v>
      </c>
      <c r="E24" s="1504"/>
      <c r="F24" s="1504"/>
      <c r="G24" s="1504">
        <f t="shared" si="1"/>
        <v>0</v>
      </c>
      <c r="H24" s="1504"/>
      <c r="I24" s="1856">
        <f t="shared" si="0"/>
        <v>0</v>
      </c>
      <c r="J24" s="1505"/>
    </row>
    <row r="25" spans="1:10" ht="15">
      <c r="A25" s="171" t="s">
        <v>110</v>
      </c>
      <c r="B25" s="2258" t="s">
        <v>86</v>
      </c>
      <c r="C25" s="7" t="s">
        <v>1052</v>
      </c>
      <c r="D25" s="62">
        <v>25</v>
      </c>
      <c r="E25" s="1504"/>
      <c r="F25" s="1504"/>
      <c r="G25" s="1504">
        <f t="shared" si="1"/>
        <v>0</v>
      </c>
      <c r="H25" s="1504"/>
      <c r="I25" s="1856">
        <f t="shared" si="0"/>
        <v>0</v>
      </c>
      <c r="J25" s="1505"/>
    </row>
    <row r="26" spans="1:10" ht="15">
      <c r="A26" s="172" t="s">
        <v>111</v>
      </c>
      <c r="B26" s="2259"/>
      <c r="C26" s="7" t="s">
        <v>112</v>
      </c>
      <c r="D26" s="62">
        <v>26</v>
      </c>
      <c r="E26" s="1504"/>
      <c r="F26" s="1504"/>
      <c r="G26" s="1504">
        <f t="shared" si="1"/>
        <v>0</v>
      </c>
      <c r="H26" s="1504"/>
      <c r="I26" s="1856">
        <f t="shared" si="0"/>
        <v>0</v>
      </c>
      <c r="J26" s="1505"/>
    </row>
    <row r="27" spans="1:10" ht="15">
      <c r="A27" s="176"/>
      <c r="B27" s="2258" t="s">
        <v>952</v>
      </c>
      <c r="C27" s="7" t="s">
        <v>1052</v>
      </c>
      <c r="D27" s="62">
        <v>27</v>
      </c>
      <c r="E27" s="1504"/>
      <c r="F27" s="1504"/>
      <c r="G27" s="1504">
        <f t="shared" si="1"/>
        <v>0</v>
      </c>
      <c r="H27" s="1504"/>
      <c r="I27" s="1856">
        <f t="shared" si="0"/>
        <v>0</v>
      </c>
      <c r="J27" s="1505"/>
    </row>
    <row r="28" spans="1:10" ht="15">
      <c r="A28" s="176"/>
      <c r="B28" s="2259"/>
      <c r="C28" s="7" t="s">
        <v>954</v>
      </c>
      <c r="D28" s="62">
        <v>28</v>
      </c>
      <c r="E28" s="1504"/>
      <c r="F28" s="1504"/>
      <c r="G28" s="1504">
        <f t="shared" si="1"/>
        <v>0</v>
      </c>
      <c r="H28" s="1504"/>
      <c r="I28" s="1856">
        <f t="shared" si="0"/>
        <v>0</v>
      </c>
      <c r="J28" s="1505"/>
    </row>
    <row r="29" spans="1:10" ht="15">
      <c r="A29" s="170"/>
      <c r="B29" s="2249" t="s">
        <v>953</v>
      </c>
      <c r="C29" s="7" t="s">
        <v>1052</v>
      </c>
      <c r="D29" s="62">
        <v>29</v>
      </c>
      <c r="E29" s="1504"/>
      <c r="F29" s="1504"/>
      <c r="G29" s="1504">
        <f t="shared" si="1"/>
        <v>0</v>
      </c>
      <c r="H29" s="1504"/>
      <c r="I29" s="1856">
        <f t="shared" si="0"/>
        <v>0</v>
      </c>
      <c r="J29" s="1505"/>
    </row>
    <row r="30" spans="1:10" ht="15">
      <c r="A30" s="170"/>
      <c r="B30" s="2250"/>
      <c r="C30" s="7" t="s">
        <v>954</v>
      </c>
      <c r="D30" s="62">
        <v>30</v>
      </c>
      <c r="E30" s="1504"/>
      <c r="F30" s="1504"/>
      <c r="G30" s="1504">
        <f t="shared" si="1"/>
        <v>0</v>
      </c>
      <c r="H30" s="1504"/>
      <c r="I30" s="1856">
        <f t="shared" si="0"/>
        <v>0</v>
      </c>
      <c r="J30" s="1505"/>
    </row>
    <row r="31" spans="1:10" ht="22.5">
      <c r="A31" s="182"/>
      <c r="B31" s="2251"/>
      <c r="C31" s="7" t="s">
        <v>113</v>
      </c>
      <c r="D31" s="62">
        <v>31</v>
      </c>
      <c r="E31" s="1504"/>
      <c r="F31" s="1504"/>
      <c r="G31" s="1504">
        <f t="shared" si="1"/>
        <v>0</v>
      </c>
      <c r="H31" s="1504"/>
      <c r="I31" s="1856">
        <f t="shared" si="0"/>
        <v>0</v>
      </c>
      <c r="J31" s="1505"/>
    </row>
    <row r="32" spans="1:10" s="18" customFormat="1" ht="15.75" thickBot="1">
      <c r="A32" s="262" t="s">
        <v>955</v>
      </c>
      <c r="B32" s="1380"/>
      <c r="C32" s="1381"/>
      <c r="D32" s="563">
        <v>39</v>
      </c>
      <c r="E32" s="1566">
        <f aca="true" t="shared" si="2" ref="E32:J32">SUM(E21:E31)</f>
        <v>0</v>
      </c>
      <c r="F32" s="1566">
        <f t="shared" si="2"/>
        <v>0</v>
      </c>
      <c r="G32" s="1566">
        <f t="shared" si="1"/>
        <v>0</v>
      </c>
      <c r="H32" s="1773">
        <f t="shared" si="2"/>
        <v>0</v>
      </c>
      <c r="I32" s="1566">
        <f t="shared" si="2"/>
        <v>0</v>
      </c>
      <c r="J32" s="1911">
        <f t="shared" si="2"/>
        <v>0</v>
      </c>
    </row>
    <row r="33" spans="1:10" ht="15">
      <c r="A33" s="366"/>
      <c r="B33" s="564"/>
      <c r="C33" s="564"/>
      <c r="D33" s="511"/>
      <c r="E33" s="21"/>
      <c r="F33" s="21"/>
      <c r="G33" s="21"/>
      <c r="H33" s="21"/>
      <c r="I33" s="21"/>
      <c r="J33" s="21"/>
    </row>
    <row r="34" spans="1:10" ht="15">
      <c r="A34" s="366"/>
      <c r="B34" s="564"/>
      <c r="C34" s="564"/>
      <c r="D34" s="511"/>
      <c r="E34" s="21"/>
      <c r="F34" s="21"/>
      <c r="G34" s="21"/>
      <c r="H34" s="21"/>
      <c r="I34" s="21"/>
      <c r="J34" s="21"/>
    </row>
    <row r="35" spans="1:10" ht="15">
      <c r="A35" s="366"/>
      <c r="B35" s="564"/>
      <c r="C35" s="564"/>
      <c r="D35" s="511"/>
      <c r="E35" s="21"/>
      <c r="F35" s="21"/>
      <c r="G35" s="21"/>
      <c r="H35" s="21"/>
      <c r="I35" s="21"/>
      <c r="J35" s="21"/>
    </row>
    <row r="36" spans="1:10" ht="15">
      <c r="A36" s="366"/>
      <c r="B36" s="564"/>
      <c r="C36" s="564"/>
      <c r="D36" s="511"/>
      <c r="E36" s="21"/>
      <c r="F36" s="21"/>
      <c r="G36" s="21"/>
      <c r="H36" s="21"/>
      <c r="I36" s="21"/>
      <c r="J36" s="21"/>
    </row>
    <row r="37" spans="1:10" ht="15">
      <c r="A37" s="366"/>
      <c r="B37" s="564"/>
      <c r="C37" s="564"/>
      <c r="D37" s="511"/>
      <c r="E37" s="21"/>
      <c r="F37" s="21"/>
      <c r="G37" s="21"/>
      <c r="H37" s="21"/>
      <c r="I37" s="21"/>
      <c r="J37" s="21"/>
    </row>
    <row r="38" spans="1:10" ht="15">
      <c r="A38" s="366"/>
      <c r="B38" s="564"/>
      <c r="C38" s="564"/>
      <c r="D38" s="511"/>
      <c r="E38" s="21"/>
      <c r="F38" s="21"/>
      <c r="G38" s="21"/>
      <c r="H38" s="21"/>
      <c r="I38" s="21"/>
      <c r="J38" s="21"/>
    </row>
    <row r="39" spans="1:10" ht="15">
      <c r="A39" s="366"/>
      <c r="B39" s="564"/>
      <c r="C39" s="564"/>
      <c r="D39" s="511"/>
      <c r="E39" s="21"/>
      <c r="F39" s="21"/>
      <c r="G39" s="21"/>
      <c r="H39" s="21"/>
      <c r="I39" s="21"/>
      <c r="J39" s="21"/>
    </row>
    <row r="40" spans="1:10" ht="15">
      <c r="A40" s="366"/>
      <c r="B40" s="564"/>
      <c r="C40" s="564"/>
      <c r="D40" s="511"/>
      <c r="E40" s="21"/>
      <c r="F40" s="21"/>
      <c r="G40" s="21"/>
      <c r="H40" s="21"/>
      <c r="I40" s="21"/>
      <c r="J40" s="21"/>
    </row>
    <row r="41" spans="4:5" ht="12.75">
      <c r="D41" s="13"/>
      <c r="E41" s="13"/>
    </row>
    <row r="42" spans="1:11" ht="12.75">
      <c r="A42" s="334" t="s">
        <v>1175</v>
      </c>
      <c r="B42" s="350"/>
      <c r="C42" s="85"/>
      <c r="F42" s="2060" t="s">
        <v>1146</v>
      </c>
      <c r="G42" s="2060"/>
      <c r="H42" s="2060"/>
      <c r="I42" s="2060"/>
      <c r="J42" s="2060"/>
      <c r="K42" s="331"/>
    </row>
    <row r="43" spans="1:11" ht="12.75">
      <c r="A43" s="342" t="s">
        <v>583</v>
      </c>
      <c r="B43" s="82"/>
      <c r="C43" s="83"/>
      <c r="F43" s="2059" t="s">
        <v>582</v>
      </c>
      <c r="G43" s="2059"/>
      <c r="H43" s="2059"/>
      <c r="I43" s="2059"/>
      <c r="J43" s="2059"/>
      <c r="K43" s="331"/>
    </row>
    <row r="44" ht="12.75">
      <c r="D44" s="324"/>
    </row>
  </sheetData>
  <mergeCells count="15">
    <mergeCell ref="D12:J12"/>
    <mergeCell ref="D10:J10"/>
    <mergeCell ref="D14:J14"/>
    <mergeCell ref="F43:J43"/>
    <mergeCell ref="F42:J42"/>
    <mergeCell ref="B29:B31"/>
    <mergeCell ref="E18:E19"/>
    <mergeCell ref="F18:F19"/>
    <mergeCell ref="J18:J19"/>
    <mergeCell ref="I18:I19"/>
    <mergeCell ref="G18:G19"/>
    <mergeCell ref="B21:B22"/>
    <mergeCell ref="B23:B24"/>
    <mergeCell ref="B25:B26"/>
    <mergeCell ref="B27:B28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3"/>
  <sheetViews>
    <sheetView zoomScale="75" zoomScaleNormal="75" zoomScaleSheetLayoutView="100" workbookViewId="0" topLeftCell="A1">
      <selection activeCell="F5" sqref="F5:J5"/>
    </sheetView>
  </sheetViews>
  <sheetFormatPr defaultColWidth="9.140625" defaultRowHeight="12.75"/>
  <cols>
    <col min="1" max="1" width="25.7109375" style="1" customWidth="1"/>
    <col min="2" max="4" width="20.7109375" style="1" customWidth="1"/>
    <col min="5" max="5" width="4.7109375" style="1" customWidth="1"/>
    <col min="6" max="6" width="12.7109375" style="1" customWidth="1"/>
    <col min="7" max="7" width="13.8515625" style="1" customWidth="1"/>
    <col min="8" max="8" width="12.7109375" style="1" customWidth="1"/>
    <col min="9" max="9" width="14.8515625" style="1" customWidth="1"/>
    <col min="10" max="11" width="12.7109375" style="1" customWidth="1"/>
    <col min="12" max="16384" width="9.140625" style="1" customWidth="1"/>
  </cols>
  <sheetData>
    <row r="4" spans="1:12" ht="15">
      <c r="A4" s="341" t="s">
        <v>1174</v>
      </c>
      <c r="B4" s="858"/>
      <c r="D4" s="324"/>
      <c r="L4" s="316"/>
    </row>
    <row r="5" spans="1:7" ht="15.75">
      <c r="A5" s="725" t="s">
        <v>860</v>
      </c>
      <c r="B5" s="815"/>
      <c r="C5" s="18"/>
      <c r="D5" s="343"/>
      <c r="E5" s="21"/>
      <c r="F5" s="21"/>
      <c r="G5" s="21"/>
    </row>
    <row r="6" spans="1:4" ht="16.5" thickBot="1">
      <c r="A6" s="723" t="s">
        <v>960</v>
      </c>
      <c r="B6" s="859"/>
      <c r="D6" s="324"/>
    </row>
    <row r="7" spans="1:11" ht="13.5" thickTop="1">
      <c r="A7" s="771"/>
      <c r="B7" s="772"/>
      <c r="C7" s="729"/>
      <c r="D7" s="772"/>
      <c r="E7" s="729"/>
      <c r="F7" s="729"/>
      <c r="G7" s="729"/>
      <c r="H7" s="729"/>
      <c r="I7" s="729"/>
      <c r="J7" s="729"/>
      <c r="K7" s="730"/>
    </row>
    <row r="8" spans="1:11" ht="15.75" thickBot="1">
      <c r="A8" s="337" t="s">
        <v>983</v>
      </c>
      <c r="B8" s="343"/>
      <c r="C8" s="21"/>
      <c r="D8" s="2064">
        <f>'Cover '!F5</f>
        <v>0</v>
      </c>
      <c r="E8" s="2064"/>
      <c r="F8" s="2064"/>
      <c r="G8" s="2064"/>
      <c r="H8" s="2064"/>
      <c r="I8" s="2064"/>
      <c r="J8" s="2064"/>
      <c r="K8" s="2052"/>
    </row>
    <row r="9" spans="1:11" ht="15">
      <c r="A9" s="337"/>
      <c r="B9" s="343"/>
      <c r="C9" s="21"/>
      <c r="D9" s="806"/>
      <c r="E9" s="207"/>
      <c r="F9" s="207"/>
      <c r="G9" s="207"/>
      <c r="H9" s="207"/>
      <c r="I9" s="207"/>
      <c r="J9" s="207"/>
      <c r="K9" s="961"/>
    </row>
    <row r="10" spans="1:11" ht="15.75" thickBot="1">
      <c r="A10" s="337" t="s">
        <v>1524</v>
      </c>
      <c r="B10" s="343"/>
      <c r="C10" s="21"/>
      <c r="D10" s="2064">
        <f>'Cover '!F7</f>
        <v>0</v>
      </c>
      <c r="E10" s="2064"/>
      <c r="F10" s="2064"/>
      <c r="G10" s="2064"/>
      <c r="H10" s="2064"/>
      <c r="I10" s="2064"/>
      <c r="J10" s="2064"/>
      <c r="K10" s="2052"/>
    </row>
    <row r="11" spans="1:11" ht="12.75">
      <c r="A11" s="330"/>
      <c r="B11" s="343"/>
      <c r="C11" s="21"/>
      <c r="D11" s="811"/>
      <c r="E11" s="811"/>
      <c r="F11" s="811"/>
      <c r="G11" s="811"/>
      <c r="H11" s="811"/>
      <c r="I11" s="811"/>
      <c r="J11" s="811"/>
      <c r="K11" s="812"/>
    </row>
    <row r="12" spans="1:11" ht="15.75" thickBot="1">
      <c r="A12" s="1373" t="s">
        <v>1519</v>
      </c>
      <c r="B12" s="343"/>
      <c r="C12" s="21"/>
      <c r="D12" s="2064"/>
      <c r="E12" s="2064"/>
      <c r="F12" s="2064"/>
      <c r="G12" s="2064"/>
      <c r="H12" s="2064"/>
      <c r="I12" s="2064"/>
      <c r="J12" s="2064"/>
      <c r="K12" s="2052"/>
    </row>
    <row r="13" spans="1:11" ht="13.5" thickBot="1">
      <c r="A13" s="347"/>
      <c r="B13" s="695"/>
      <c r="C13" s="813"/>
      <c r="D13" s="861"/>
      <c r="E13" s="861"/>
      <c r="F13" s="861"/>
      <c r="G13" s="861"/>
      <c r="H13" s="861"/>
      <c r="I13" s="861"/>
      <c r="J13" s="861"/>
      <c r="K13" s="862"/>
    </row>
    <row r="14" spans="1:11" ht="13.5" thickTop="1">
      <c r="A14" s="21"/>
      <c r="B14" s="343"/>
      <c r="C14" s="734"/>
      <c r="D14" s="734"/>
      <c r="E14" s="734"/>
      <c r="F14" s="734"/>
      <c r="G14" s="734"/>
      <c r="H14" s="734"/>
      <c r="I14" s="734"/>
      <c r="J14" s="734"/>
      <c r="K14" s="734"/>
    </row>
    <row r="15" spans="5:11" ht="15.75" thickBot="1">
      <c r="E15" s="494"/>
      <c r="F15" s="494"/>
      <c r="G15" s="494"/>
      <c r="H15" s="494"/>
      <c r="I15" s="494"/>
      <c r="K15" s="837" t="s">
        <v>174</v>
      </c>
    </row>
    <row r="16" spans="1:11" ht="60">
      <c r="A16" s="173" t="s">
        <v>1051</v>
      </c>
      <c r="B16" s="965"/>
      <c r="C16" s="207"/>
      <c r="D16" s="164"/>
      <c r="E16" s="966"/>
      <c r="F16" s="2252" t="s">
        <v>83</v>
      </c>
      <c r="G16" s="2252" t="s">
        <v>951</v>
      </c>
      <c r="H16" s="2252" t="s">
        <v>842</v>
      </c>
      <c r="I16" s="676" t="s">
        <v>950</v>
      </c>
      <c r="J16" s="86" t="s">
        <v>1033</v>
      </c>
      <c r="K16" s="168" t="s">
        <v>1034</v>
      </c>
    </row>
    <row r="17" spans="1:11" ht="30" customHeight="1">
      <c r="A17" s="174"/>
      <c r="B17" s="967"/>
      <c r="C17" s="21"/>
      <c r="D17" s="29"/>
      <c r="E17" s="968"/>
      <c r="F17" s="2253"/>
      <c r="G17" s="2253"/>
      <c r="H17" s="2253"/>
      <c r="I17" s="610" t="s">
        <v>849</v>
      </c>
      <c r="J17" s="36" t="s">
        <v>1391</v>
      </c>
      <c r="K17" s="299"/>
    </row>
    <row r="18" spans="1:11" ht="15.75" thickBot="1">
      <c r="A18" s="175"/>
      <c r="B18" s="969"/>
      <c r="C18" s="13"/>
      <c r="D18" s="14"/>
      <c r="E18" s="560"/>
      <c r="F18" s="560">
        <v>1</v>
      </c>
      <c r="G18" s="560">
        <v>2</v>
      </c>
      <c r="H18" s="560">
        <v>3</v>
      </c>
      <c r="I18" s="560">
        <v>4</v>
      </c>
      <c r="J18" s="977">
        <v>6</v>
      </c>
      <c r="K18" s="923">
        <v>7</v>
      </c>
    </row>
    <row r="19" spans="1:11" ht="15">
      <c r="A19" s="297"/>
      <c r="B19" s="296" t="s">
        <v>861</v>
      </c>
      <c r="C19" s="296"/>
      <c r="D19" s="970"/>
      <c r="E19" s="501">
        <v>40</v>
      </c>
      <c r="F19" s="1912"/>
      <c r="G19" s="1912"/>
      <c r="H19" s="1913">
        <f>F19-G19</f>
        <v>0</v>
      </c>
      <c r="I19" s="1912"/>
      <c r="J19" s="1512">
        <f>H19-I19</f>
        <v>0</v>
      </c>
      <c r="K19" s="1549"/>
    </row>
    <row r="20" spans="1:11" ht="30.75" customHeight="1">
      <c r="A20" s="971"/>
      <c r="B20" s="708" t="s">
        <v>1055</v>
      </c>
      <c r="C20" s="710" t="s">
        <v>856</v>
      </c>
      <c r="D20" s="709"/>
      <c r="E20" s="972">
        <v>41</v>
      </c>
      <c r="F20" s="1914"/>
      <c r="G20" s="1914"/>
      <c r="H20" s="1915">
        <f>F20-G20</f>
        <v>0</v>
      </c>
      <c r="I20" s="1916"/>
      <c r="J20" s="1512">
        <f aca="true" t="shared" si="0" ref="J20:J37">H20-I20</f>
        <v>0</v>
      </c>
      <c r="K20" s="1917"/>
    </row>
    <row r="21" spans="1:11" ht="15">
      <c r="A21" s="176" t="s">
        <v>1058</v>
      </c>
      <c r="B21" s="43" t="s">
        <v>1057</v>
      </c>
      <c r="C21" s="26" t="s">
        <v>864</v>
      </c>
      <c r="D21" s="7" t="s">
        <v>862</v>
      </c>
      <c r="E21" s="62">
        <v>42</v>
      </c>
      <c r="F21" s="1918"/>
      <c r="G21" s="1918"/>
      <c r="H21" s="1919">
        <f>F21-G21</f>
        <v>0</v>
      </c>
      <c r="I21" s="1918"/>
      <c r="J21" s="1512">
        <f t="shared" si="0"/>
        <v>0</v>
      </c>
      <c r="K21" s="1505"/>
    </row>
    <row r="22" spans="1:11" ht="15">
      <c r="A22" s="176"/>
      <c r="B22" s="32"/>
      <c r="C22" s="20"/>
      <c r="D22" s="7" t="s">
        <v>863</v>
      </c>
      <c r="E22" s="62">
        <v>43</v>
      </c>
      <c r="F22" s="1918"/>
      <c r="G22" s="1918"/>
      <c r="H22" s="1919">
        <f aca="true" t="shared" si="1" ref="H22:H38">F22-G22</f>
        <v>0</v>
      </c>
      <c r="I22" s="1918"/>
      <c r="J22" s="1512">
        <f t="shared" si="0"/>
        <v>0</v>
      </c>
      <c r="K22" s="1505"/>
    </row>
    <row r="23" spans="1:11" ht="15">
      <c r="A23" s="176"/>
      <c r="B23" s="620" t="s">
        <v>857</v>
      </c>
      <c r="C23" s="619"/>
      <c r="D23" s="618" t="s">
        <v>858</v>
      </c>
      <c r="E23" s="62">
        <v>44</v>
      </c>
      <c r="F23" s="1918"/>
      <c r="G23" s="1918"/>
      <c r="H23" s="1919">
        <f t="shared" si="1"/>
        <v>0</v>
      </c>
      <c r="I23" s="1918"/>
      <c r="J23" s="1512">
        <f t="shared" si="0"/>
        <v>0</v>
      </c>
      <c r="K23" s="1505"/>
    </row>
    <row r="24" spans="1:11" ht="15">
      <c r="A24" s="176"/>
      <c r="B24" s="2"/>
      <c r="C24" s="295"/>
      <c r="D24" s="618" t="s">
        <v>859</v>
      </c>
      <c r="E24" s="62">
        <v>45</v>
      </c>
      <c r="F24" s="1918"/>
      <c r="G24" s="1918"/>
      <c r="H24" s="1919">
        <f t="shared" si="1"/>
        <v>0</v>
      </c>
      <c r="I24" s="1918"/>
      <c r="J24" s="1512">
        <f t="shared" si="0"/>
        <v>0</v>
      </c>
      <c r="K24" s="1505"/>
    </row>
    <row r="25" spans="1:11" ht="15" customHeight="1">
      <c r="A25" s="176"/>
      <c r="B25" s="623" t="s">
        <v>851</v>
      </c>
      <c r="C25" s="621"/>
      <c r="D25" s="622" t="s">
        <v>877</v>
      </c>
      <c r="E25" s="62">
        <v>46</v>
      </c>
      <c r="F25" s="1918"/>
      <c r="G25" s="1918"/>
      <c r="H25" s="1919">
        <f t="shared" si="1"/>
        <v>0</v>
      </c>
      <c r="I25" s="1918"/>
      <c r="J25" s="1512">
        <f t="shared" si="0"/>
        <v>0</v>
      </c>
      <c r="K25" s="1505"/>
    </row>
    <row r="26" spans="1:11" ht="22.5">
      <c r="A26" s="176"/>
      <c r="B26" s="2"/>
      <c r="C26" s="295"/>
      <c r="D26" s="618" t="s">
        <v>878</v>
      </c>
      <c r="E26" s="62">
        <v>47</v>
      </c>
      <c r="F26" s="1918"/>
      <c r="G26" s="1918"/>
      <c r="H26" s="1919">
        <f t="shared" si="1"/>
        <v>0</v>
      </c>
      <c r="I26" s="1918"/>
      <c r="J26" s="1512">
        <f t="shared" si="0"/>
        <v>0</v>
      </c>
      <c r="K26" s="1505"/>
    </row>
    <row r="27" spans="1:11" ht="15">
      <c r="A27" s="176"/>
      <c r="B27" s="298" t="s">
        <v>586</v>
      </c>
      <c r="C27" s="295"/>
      <c r="D27" s="46"/>
      <c r="E27" s="62">
        <v>48</v>
      </c>
      <c r="F27" s="1918"/>
      <c r="G27" s="1918"/>
      <c r="H27" s="1919">
        <f t="shared" si="1"/>
        <v>0</v>
      </c>
      <c r="I27" s="1918"/>
      <c r="J27" s="1512">
        <f t="shared" si="0"/>
        <v>0</v>
      </c>
      <c r="K27" s="1505"/>
    </row>
    <row r="28" spans="1:11" ht="15">
      <c r="A28" s="176"/>
      <c r="B28" s="23" t="s">
        <v>1054</v>
      </c>
      <c r="C28" s="295"/>
      <c r="D28" s="46"/>
      <c r="E28" s="62">
        <v>49</v>
      </c>
      <c r="F28" s="1918"/>
      <c r="G28" s="1918"/>
      <c r="H28" s="1919">
        <f t="shared" si="1"/>
        <v>0</v>
      </c>
      <c r="I28" s="1918"/>
      <c r="J28" s="1512">
        <f t="shared" si="0"/>
        <v>0</v>
      </c>
      <c r="K28" s="1505"/>
    </row>
    <row r="29" spans="1:11" ht="15">
      <c r="A29" s="176"/>
      <c r="B29" s="23" t="s">
        <v>1059</v>
      </c>
      <c r="C29" s="295"/>
      <c r="D29" s="46"/>
      <c r="E29" s="62">
        <v>50</v>
      </c>
      <c r="F29" s="1918"/>
      <c r="G29" s="1918"/>
      <c r="H29" s="1919">
        <f t="shared" si="1"/>
        <v>0</v>
      </c>
      <c r="I29" s="1918"/>
      <c r="J29" s="1512">
        <f t="shared" si="0"/>
        <v>0</v>
      </c>
      <c r="K29" s="1505"/>
    </row>
    <row r="30" spans="1:11" ht="33.75" customHeight="1">
      <c r="A30" s="176"/>
      <c r="B30" s="2260" t="s">
        <v>879</v>
      </c>
      <c r="C30" s="2264"/>
      <c r="D30" s="251"/>
      <c r="E30" s="62">
        <v>51</v>
      </c>
      <c r="F30" s="1918"/>
      <c r="G30" s="1918"/>
      <c r="H30" s="1919">
        <f t="shared" si="1"/>
        <v>0</v>
      </c>
      <c r="I30" s="1918"/>
      <c r="J30" s="1512">
        <f t="shared" si="0"/>
        <v>0</v>
      </c>
      <c r="K30" s="1505"/>
    </row>
    <row r="31" spans="1:11" ht="15">
      <c r="A31" s="176"/>
      <c r="B31" s="973"/>
      <c r="C31" s="2262" t="s">
        <v>852</v>
      </c>
      <c r="D31" s="2263"/>
      <c r="E31" s="62">
        <v>52</v>
      </c>
      <c r="F31" s="1918"/>
      <c r="G31" s="1918"/>
      <c r="H31" s="1919">
        <f t="shared" si="1"/>
        <v>0</v>
      </c>
      <c r="I31" s="1918"/>
      <c r="J31" s="1512">
        <f t="shared" si="0"/>
        <v>0</v>
      </c>
      <c r="K31" s="1505"/>
    </row>
    <row r="32" spans="1:11" ht="15">
      <c r="A32" s="176"/>
      <c r="B32" s="974"/>
      <c r="C32" s="2262" t="s">
        <v>853</v>
      </c>
      <c r="D32" s="2263"/>
      <c r="E32" s="62">
        <v>53</v>
      </c>
      <c r="F32" s="1918"/>
      <c r="G32" s="1918"/>
      <c r="H32" s="1919">
        <f t="shared" si="1"/>
        <v>0</v>
      </c>
      <c r="I32" s="1918"/>
      <c r="J32" s="1512">
        <f t="shared" si="0"/>
        <v>0</v>
      </c>
      <c r="K32" s="1505"/>
    </row>
    <row r="33" spans="1:11" ht="33.75" customHeight="1">
      <c r="A33" s="176"/>
      <c r="B33" s="30" t="s">
        <v>1061</v>
      </c>
      <c r="C33" s="2260" t="s">
        <v>1060</v>
      </c>
      <c r="D33" s="2261"/>
      <c r="E33" s="62">
        <v>54</v>
      </c>
      <c r="F33" s="1918"/>
      <c r="G33" s="1918"/>
      <c r="H33" s="1919">
        <f t="shared" si="1"/>
        <v>0</v>
      </c>
      <c r="I33" s="1920"/>
      <c r="J33" s="1512">
        <f t="shared" si="0"/>
        <v>0</v>
      </c>
      <c r="K33" s="1505"/>
    </row>
    <row r="34" spans="1:11" ht="15">
      <c r="A34" s="176"/>
      <c r="B34" s="32"/>
      <c r="C34" s="31" t="s">
        <v>1056</v>
      </c>
      <c r="D34" s="975"/>
      <c r="E34" s="62">
        <v>55</v>
      </c>
      <c r="F34" s="1918"/>
      <c r="G34" s="1918"/>
      <c r="H34" s="1919">
        <f t="shared" si="1"/>
        <v>0</v>
      </c>
      <c r="I34" s="1918"/>
      <c r="J34" s="1512">
        <f t="shared" si="0"/>
        <v>0</v>
      </c>
      <c r="K34" s="1505"/>
    </row>
    <row r="35" spans="1:11" ht="33.75" customHeight="1">
      <c r="A35" s="176"/>
      <c r="B35" s="19" t="s">
        <v>868</v>
      </c>
      <c r="C35" s="2260" t="s">
        <v>187</v>
      </c>
      <c r="D35" s="2261"/>
      <c r="E35" s="62">
        <v>56</v>
      </c>
      <c r="F35" s="1918"/>
      <c r="G35" s="1918"/>
      <c r="H35" s="1919">
        <f t="shared" si="1"/>
        <v>0</v>
      </c>
      <c r="I35" s="1920"/>
      <c r="J35" s="1512">
        <f t="shared" si="0"/>
        <v>0</v>
      </c>
      <c r="K35" s="1505"/>
    </row>
    <row r="36" spans="1:11" ht="33.75" customHeight="1">
      <c r="A36" s="176"/>
      <c r="B36" s="32"/>
      <c r="C36" s="2260" t="s">
        <v>188</v>
      </c>
      <c r="D36" s="2261"/>
      <c r="E36" s="62">
        <v>57</v>
      </c>
      <c r="F36" s="1918"/>
      <c r="G36" s="1918"/>
      <c r="H36" s="1919">
        <f t="shared" si="1"/>
        <v>0</v>
      </c>
      <c r="I36" s="1920"/>
      <c r="J36" s="1512">
        <f t="shared" si="0"/>
        <v>0</v>
      </c>
      <c r="K36" s="1505"/>
    </row>
    <row r="37" spans="1:11" ht="15">
      <c r="A37" s="976"/>
      <c r="B37" s="33" t="s">
        <v>1056</v>
      </c>
      <c r="C37" s="260"/>
      <c r="D37" s="46"/>
      <c r="E37" s="62">
        <v>58</v>
      </c>
      <c r="F37" s="1918"/>
      <c r="G37" s="1918"/>
      <c r="H37" s="1919">
        <f t="shared" si="1"/>
        <v>0</v>
      </c>
      <c r="I37" s="1918"/>
      <c r="J37" s="1512">
        <f t="shared" si="0"/>
        <v>0</v>
      </c>
      <c r="K37" s="1505"/>
    </row>
    <row r="38" spans="1:11" ht="15.75" thickBot="1">
      <c r="A38" s="664" t="s">
        <v>957</v>
      </c>
      <c r="B38" s="665"/>
      <c r="C38" s="665"/>
      <c r="D38" s="206"/>
      <c r="E38" s="563">
        <v>59</v>
      </c>
      <c r="F38" s="1921">
        <f>SUM(F19:F37)</f>
        <v>0</v>
      </c>
      <c r="G38" s="1921">
        <f>SUM(G19:G37)</f>
        <v>0</v>
      </c>
      <c r="H38" s="1922">
        <f t="shared" si="1"/>
        <v>0</v>
      </c>
      <c r="I38" s="1921">
        <f>SUM(I19:I37)</f>
        <v>0</v>
      </c>
      <c r="J38" s="1508">
        <f>SUM(J19:J37)</f>
        <v>0</v>
      </c>
      <c r="K38" s="1509">
        <f>SUM(K19:K37)</f>
        <v>0</v>
      </c>
    </row>
    <row r="39" spans="1:11" ht="15">
      <c r="A39" s="611"/>
      <c r="B39" s="65"/>
      <c r="C39" s="65"/>
      <c r="D39" s="65"/>
      <c r="E39" s="511"/>
      <c r="F39" s="511"/>
      <c r="G39" s="511"/>
      <c r="H39" s="681"/>
      <c r="I39" s="511"/>
      <c r="J39" s="343"/>
      <c r="K39" s="343"/>
    </row>
    <row r="40" spans="1:11" ht="12.75">
      <c r="A40" s="334" t="s">
        <v>1176</v>
      </c>
      <c r="B40" s="350"/>
      <c r="C40" s="85"/>
      <c r="D40" s="2060" t="s">
        <v>1146</v>
      </c>
      <c r="E40" s="2060"/>
      <c r="F40" s="2060"/>
      <c r="G40" s="2060"/>
      <c r="H40" s="2060"/>
      <c r="I40" s="2060"/>
      <c r="J40" s="2060"/>
      <c r="K40" s="2060"/>
    </row>
    <row r="41" spans="1:11" ht="12.75">
      <c r="A41" s="342" t="s">
        <v>584</v>
      </c>
      <c r="B41" s="82"/>
      <c r="C41" s="83"/>
      <c r="D41" s="2059" t="s">
        <v>585</v>
      </c>
      <c r="E41" s="2059"/>
      <c r="F41" s="2059"/>
      <c r="G41" s="2059"/>
      <c r="H41" s="2059"/>
      <c r="I41" s="2059"/>
      <c r="J41" s="2059"/>
      <c r="K41" s="2059"/>
    </row>
    <row r="42" spans="1:11" ht="15">
      <c r="A42" s="611"/>
      <c r="B42" s="65"/>
      <c r="C42" s="65"/>
      <c r="D42" s="65"/>
      <c r="E42" s="511"/>
      <c r="F42" s="511"/>
      <c r="G42" s="511"/>
      <c r="H42" s="511"/>
      <c r="I42" s="511"/>
      <c r="J42" s="343"/>
      <c r="K42" s="343"/>
    </row>
    <row r="43" spans="1:11" ht="15">
      <c r="A43" s="611"/>
      <c r="B43" s="65"/>
      <c r="C43" s="65"/>
      <c r="D43" s="65"/>
      <c r="E43" s="511"/>
      <c r="F43" s="511"/>
      <c r="G43" s="511"/>
      <c r="H43" s="511"/>
      <c r="I43" s="511"/>
      <c r="J43" s="343"/>
      <c r="K43" s="343"/>
    </row>
  </sheetData>
  <mergeCells count="14">
    <mergeCell ref="D12:K12"/>
    <mergeCell ref="D10:K10"/>
    <mergeCell ref="D8:K8"/>
    <mergeCell ref="D41:K41"/>
    <mergeCell ref="F16:F17"/>
    <mergeCell ref="G16:G17"/>
    <mergeCell ref="D40:K40"/>
    <mergeCell ref="C31:D31"/>
    <mergeCell ref="C32:D32"/>
    <mergeCell ref="B30:C30"/>
    <mergeCell ref="C36:D36"/>
    <mergeCell ref="C35:D35"/>
    <mergeCell ref="C33:D33"/>
    <mergeCell ref="H16:H17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4"/>
  <sheetViews>
    <sheetView workbookViewId="0" topLeftCell="A10">
      <selection activeCell="F5" sqref="F5:J5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38.00390625" style="1" customWidth="1"/>
    <col min="4" max="4" width="6.421875" style="1" customWidth="1"/>
    <col min="5" max="8" width="12.7109375" style="1" customWidth="1"/>
    <col min="9" max="9" width="11.28125" style="1" customWidth="1"/>
    <col min="10" max="10" width="10.57421875" style="1" customWidth="1"/>
    <col min="11" max="16384" width="9.140625" style="1" customWidth="1"/>
  </cols>
  <sheetData>
    <row r="4" spans="1:9" ht="15">
      <c r="A4" s="79"/>
      <c r="D4" s="494"/>
      <c r="E4" s="494"/>
      <c r="F4" s="494"/>
      <c r="G4" s="494"/>
      <c r="H4" s="494"/>
      <c r="I4" s="44"/>
    </row>
    <row r="5" spans="1:8" ht="15">
      <c r="A5" s="341" t="s">
        <v>1174</v>
      </c>
      <c r="B5" s="858"/>
      <c r="D5" s="324"/>
      <c r="E5" s="324"/>
      <c r="F5" s="324"/>
      <c r="G5" s="324"/>
      <c r="H5" s="324"/>
    </row>
    <row r="6" spans="1:8" ht="15.75">
      <c r="A6" s="725" t="s">
        <v>866</v>
      </c>
      <c r="B6" s="815"/>
      <c r="C6" s="978"/>
      <c r="D6" s="144"/>
      <c r="E6" s="144"/>
      <c r="F6" s="144"/>
      <c r="G6" s="21"/>
      <c r="H6" s="978"/>
    </row>
    <row r="7" spans="1:8" ht="16.5" thickBot="1">
      <c r="A7" s="723" t="s">
        <v>960</v>
      </c>
      <c r="B7" s="859"/>
      <c r="D7" s="324"/>
      <c r="E7" s="324"/>
      <c r="F7" s="324"/>
      <c r="G7" s="324"/>
      <c r="H7" s="324"/>
    </row>
    <row r="8" spans="1:10" ht="13.5" thickTop="1">
      <c r="A8" s="771"/>
      <c r="B8" s="772"/>
      <c r="C8" s="729"/>
      <c r="D8" s="772"/>
      <c r="E8" s="772"/>
      <c r="F8" s="772"/>
      <c r="G8" s="772"/>
      <c r="H8" s="772"/>
      <c r="I8" s="729"/>
      <c r="J8" s="730"/>
    </row>
    <row r="9" spans="1:10" ht="15.75" thickBot="1">
      <c r="A9" s="337" t="s">
        <v>983</v>
      </c>
      <c r="B9" s="343"/>
      <c r="C9" s="21"/>
      <c r="D9" s="2064">
        <f>'Cover '!F5</f>
        <v>0</v>
      </c>
      <c r="E9" s="2064"/>
      <c r="F9" s="2064"/>
      <c r="G9" s="2064"/>
      <c r="H9" s="2064"/>
      <c r="I9" s="2064"/>
      <c r="J9" s="2052"/>
    </row>
    <row r="10" spans="1:10" ht="15">
      <c r="A10" s="337"/>
      <c r="B10" s="343"/>
      <c r="C10" s="21"/>
      <c r="D10" s="806"/>
      <c r="E10" s="806"/>
      <c r="F10" s="806"/>
      <c r="G10" s="806"/>
      <c r="H10" s="806"/>
      <c r="I10" s="207"/>
      <c r="J10" s="961"/>
    </row>
    <row r="11" spans="1:10" ht="15.75" thickBot="1">
      <c r="A11" s="337" t="s">
        <v>1524</v>
      </c>
      <c r="B11" s="343"/>
      <c r="C11" s="21"/>
      <c r="D11" s="2064">
        <f>'Cover '!F7</f>
        <v>0</v>
      </c>
      <c r="E11" s="2064"/>
      <c r="F11" s="2064"/>
      <c r="G11" s="2064"/>
      <c r="H11" s="2064"/>
      <c r="I11" s="2064"/>
      <c r="J11" s="2052"/>
    </row>
    <row r="12" spans="1:10" ht="12.75">
      <c r="A12" s="330"/>
      <c r="B12" s="343"/>
      <c r="C12" s="21"/>
      <c r="D12" s="811"/>
      <c r="E12" s="811"/>
      <c r="F12" s="811"/>
      <c r="G12" s="811"/>
      <c r="H12" s="811"/>
      <c r="I12" s="811"/>
      <c r="J12" s="812"/>
    </row>
    <row r="13" spans="1:10" ht="15.75" thickBot="1">
      <c r="A13" s="337" t="s">
        <v>390</v>
      </c>
      <c r="B13" s="343"/>
      <c r="C13" s="21"/>
      <c r="D13" s="2064"/>
      <c r="E13" s="2064"/>
      <c r="F13" s="2064"/>
      <c r="G13" s="2064"/>
      <c r="H13" s="2064"/>
      <c r="I13" s="2064"/>
      <c r="J13" s="2052"/>
    </row>
    <row r="14" spans="1:10" ht="16.5" customHeight="1" thickBot="1">
      <c r="A14" s="347"/>
      <c r="B14" s="695"/>
      <c r="C14" s="813"/>
      <c r="D14" s="861"/>
      <c r="E14" s="861"/>
      <c r="F14" s="861"/>
      <c r="G14" s="861"/>
      <c r="H14" s="861"/>
      <c r="I14" s="861"/>
      <c r="J14" s="862"/>
    </row>
    <row r="15" spans="1:10" ht="16.5" customHeight="1" thickTop="1">
      <c r="A15" s="21"/>
      <c r="B15" s="343"/>
      <c r="C15" s="734"/>
      <c r="D15" s="734"/>
      <c r="E15" s="734"/>
      <c r="F15" s="734"/>
      <c r="G15" s="734"/>
      <c r="H15" s="734"/>
      <c r="I15" s="734"/>
      <c r="J15" s="734"/>
    </row>
    <row r="16" spans="4:10" ht="17.25" customHeight="1" thickBot="1">
      <c r="D16" s="494"/>
      <c r="E16" s="494"/>
      <c r="F16" s="494"/>
      <c r="G16" s="494"/>
      <c r="H16" s="494"/>
      <c r="J16" s="837" t="s">
        <v>174</v>
      </c>
    </row>
    <row r="17" spans="1:10" ht="60">
      <c r="A17" s="2274" t="s">
        <v>855</v>
      </c>
      <c r="B17" s="2275"/>
      <c r="C17" s="179"/>
      <c r="D17" s="476"/>
      <c r="E17" s="2278" t="s">
        <v>83</v>
      </c>
      <c r="F17" s="2252" t="s">
        <v>951</v>
      </c>
      <c r="G17" s="2252" t="s">
        <v>842</v>
      </c>
      <c r="H17" s="679" t="s">
        <v>950</v>
      </c>
      <c r="I17" s="86" t="s">
        <v>1033</v>
      </c>
      <c r="J17" s="2285" t="s">
        <v>1034</v>
      </c>
    </row>
    <row r="18" spans="1:10" ht="24">
      <c r="A18" s="166"/>
      <c r="B18" s="34"/>
      <c r="C18" s="34"/>
      <c r="D18" s="477"/>
      <c r="E18" s="2279"/>
      <c r="F18" s="2253"/>
      <c r="G18" s="2253"/>
      <c r="H18" s="666" t="s">
        <v>849</v>
      </c>
      <c r="I18" s="74" t="s">
        <v>1391</v>
      </c>
      <c r="J18" s="2286"/>
    </row>
    <row r="19" spans="1:10" ht="15.75" thickBot="1">
      <c r="A19" s="980"/>
      <c r="B19" s="981"/>
      <c r="C19" s="34"/>
      <c r="D19" s="669"/>
      <c r="E19" s="563">
        <v>1</v>
      </c>
      <c r="F19" s="670">
        <v>2</v>
      </c>
      <c r="G19" s="670">
        <v>3</v>
      </c>
      <c r="H19" s="670">
        <v>4</v>
      </c>
      <c r="I19" s="481">
        <v>6</v>
      </c>
      <c r="J19" s="482">
        <v>7</v>
      </c>
    </row>
    <row r="20" spans="1:10" ht="15">
      <c r="A20" s="2280" t="s">
        <v>1053</v>
      </c>
      <c r="B20" s="2281"/>
      <c r="C20" s="179"/>
      <c r="D20" s="668">
        <v>60</v>
      </c>
      <c r="E20" s="1923"/>
      <c r="F20" s="1924"/>
      <c r="G20" s="1925">
        <f>E20-F20</f>
        <v>0</v>
      </c>
      <c r="H20" s="1924"/>
      <c r="I20" s="1926">
        <f aca="true" t="shared" si="0" ref="I20:I36">G21-H21</f>
        <v>0</v>
      </c>
      <c r="J20" s="1927"/>
    </row>
    <row r="21" spans="1:10" ht="15">
      <c r="A21" s="2271" t="s">
        <v>870</v>
      </c>
      <c r="B21" s="23" t="s">
        <v>1062</v>
      </c>
      <c r="C21" s="251"/>
      <c r="D21" s="938">
        <v>61</v>
      </c>
      <c r="E21" s="1928"/>
      <c r="F21" s="1929"/>
      <c r="G21" s="1930">
        <f aca="true" t="shared" si="1" ref="G21:G36">E21-F21</f>
        <v>0</v>
      </c>
      <c r="H21" s="1929"/>
      <c r="I21" s="1926">
        <f t="shared" si="0"/>
        <v>0</v>
      </c>
      <c r="J21" s="1931"/>
    </row>
    <row r="22" spans="1:10" ht="15">
      <c r="A22" s="2272"/>
      <c r="B22" s="23" t="s">
        <v>189</v>
      </c>
      <c r="C22" s="46"/>
      <c r="D22" s="938">
        <v>62</v>
      </c>
      <c r="E22" s="1928"/>
      <c r="F22" s="1929"/>
      <c r="G22" s="1930">
        <f t="shared" si="1"/>
        <v>0</v>
      </c>
      <c r="H22" s="1929"/>
      <c r="I22" s="1926">
        <f t="shared" si="0"/>
        <v>0</v>
      </c>
      <c r="J22" s="1931"/>
    </row>
    <row r="23" spans="1:10" ht="15">
      <c r="A23" s="2272"/>
      <c r="B23" s="23" t="s">
        <v>1063</v>
      </c>
      <c r="C23" s="46"/>
      <c r="D23" s="938">
        <v>63</v>
      </c>
      <c r="E23" s="1928"/>
      <c r="F23" s="1929"/>
      <c r="G23" s="1930">
        <f t="shared" si="1"/>
        <v>0</v>
      </c>
      <c r="H23" s="1929"/>
      <c r="I23" s="1926">
        <f t="shared" si="0"/>
        <v>0</v>
      </c>
      <c r="J23" s="1931"/>
    </row>
    <row r="24" spans="1:10" ht="15">
      <c r="A24" s="2273"/>
      <c r="B24" s="23" t="s">
        <v>1056</v>
      </c>
      <c r="C24" s="46"/>
      <c r="D24" s="938">
        <v>64</v>
      </c>
      <c r="E24" s="1928"/>
      <c r="F24" s="1929"/>
      <c r="G24" s="1930">
        <f t="shared" si="1"/>
        <v>0</v>
      </c>
      <c r="H24" s="1929"/>
      <c r="I24" s="1926">
        <f t="shared" si="0"/>
        <v>0</v>
      </c>
      <c r="J24" s="1931"/>
    </row>
    <row r="25" spans="1:10" s="18" customFormat="1" ht="24" thickBot="1">
      <c r="A25" s="612" t="s">
        <v>0</v>
      </c>
      <c r="B25" s="1379"/>
      <c r="C25" s="1378"/>
      <c r="D25" s="936">
        <v>65</v>
      </c>
      <c r="E25" s="1932">
        <f>SUM(E21:E24)</f>
        <v>0</v>
      </c>
      <c r="F25" s="1932">
        <f>SUM(F21:F24)</f>
        <v>0</v>
      </c>
      <c r="G25" s="1933">
        <f t="shared" si="1"/>
        <v>0</v>
      </c>
      <c r="H25" s="1934">
        <f>SUM(H21:H24)</f>
        <v>0</v>
      </c>
      <c r="I25" s="1935">
        <f t="shared" si="0"/>
        <v>0</v>
      </c>
      <c r="J25" s="1936">
        <f>SUM(J21:J24)</f>
        <v>0</v>
      </c>
    </row>
    <row r="26" spans="1:10" ht="22.5" customHeight="1">
      <c r="A26" s="2267" t="s">
        <v>869</v>
      </c>
      <c r="B26" s="23" t="s">
        <v>1065</v>
      </c>
      <c r="C26" s="567"/>
      <c r="D26" s="501">
        <v>71</v>
      </c>
      <c r="E26" s="1937"/>
      <c r="F26" s="1937"/>
      <c r="G26" s="1925">
        <f t="shared" si="1"/>
        <v>0</v>
      </c>
      <c r="H26" s="1937"/>
      <c r="I26" s="1926">
        <f t="shared" si="0"/>
        <v>0</v>
      </c>
      <c r="J26" s="1938"/>
    </row>
    <row r="27" spans="1:10" ht="15">
      <c r="A27" s="2268"/>
      <c r="B27" s="23" t="s">
        <v>1</v>
      </c>
      <c r="C27" s="46"/>
      <c r="D27" s="62">
        <v>72</v>
      </c>
      <c r="E27" s="1939"/>
      <c r="F27" s="1939"/>
      <c r="G27" s="1930">
        <f t="shared" si="1"/>
        <v>0</v>
      </c>
      <c r="H27" s="1939"/>
      <c r="I27" s="1926">
        <f t="shared" si="0"/>
        <v>0</v>
      </c>
      <c r="J27" s="1940"/>
    </row>
    <row r="28" spans="1:10" ht="15">
      <c r="A28" s="183" t="s">
        <v>871</v>
      </c>
      <c r="B28" s="45"/>
      <c r="C28" s="46"/>
      <c r="D28" s="62">
        <v>73</v>
      </c>
      <c r="E28" s="1939"/>
      <c r="F28" s="1939"/>
      <c r="G28" s="1930">
        <f t="shared" si="1"/>
        <v>0</v>
      </c>
      <c r="H28" s="1939"/>
      <c r="I28" s="1926">
        <f t="shared" si="0"/>
        <v>0</v>
      </c>
      <c r="J28" s="1940"/>
    </row>
    <row r="29" spans="1:10" ht="22.5" customHeight="1">
      <c r="A29" s="2267" t="s">
        <v>872</v>
      </c>
      <c r="B29" s="2260" t="s">
        <v>87</v>
      </c>
      <c r="C29" s="2290"/>
      <c r="D29" s="62">
        <v>74</v>
      </c>
      <c r="E29" s="1939"/>
      <c r="F29" s="1939"/>
      <c r="G29" s="1930">
        <f t="shared" si="1"/>
        <v>0</v>
      </c>
      <c r="H29" s="1939"/>
      <c r="I29" s="1926">
        <f t="shared" si="0"/>
        <v>0</v>
      </c>
      <c r="J29" s="1940"/>
    </row>
    <row r="30" spans="1:10" ht="21.75" customHeight="1">
      <c r="A30" s="2268"/>
      <c r="B30" s="2260" t="s">
        <v>88</v>
      </c>
      <c r="C30" s="2289"/>
      <c r="D30" s="62">
        <v>75</v>
      </c>
      <c r="E30" s="1939"/>
      <c r="F30" s="1939"/>
      <c r="G30" s="1930">
        <f t="shared" si="1"/>
        <v>0</v>
      </c>
      <c r="H30" s="1939"/>
      <c r="I30" s="1926">
        <f t="shared" si="0"/>
        <v>0</v>
      </c>
      <c r="J30" s="1940"/>
    </row>
    <row r="31" spans="1:10" s="18" customFormat="1" ht="15">
      <c r="A31" s="2276" t="s">
        <v>129</v>
      </c>
      <c r="B31" s="2277"/>
      <c r="C31" s="1374"/>
      <c r="D31" s="62">
        <v>76</v>
      </c>
      <c r="E31" s="1939">
        <f>SUM(E26:E30)</f>
        <v>0</v>
      </c>
      <c r="F31" s="1939">
        <f>SUM(F26:F30)</f>
        <v>0</v>
      </c>
      <c r="G31" s="1941">
        <f t="shared" si="1"/>
        <v>0</v>
      </c>
      <c r="H31" s="1939">
        <f>SUM(H26:H30)</f>
        <v>0</v>
      </c>
      <c r="I31" s="1942">
        <f t="shared" si="0"/>
        <v>0</v>
      </c>
      <c r="J31" s="1943">
        <f>SUM(J26:J30)</f>
        <v>0</v>
      </c>
    </row>
    <row r="32" spans="1:10" ht="22.5">
      <c r="A32" s="568"/>
      <c r="B32" s="24" t="s">
        <v>1066</v>
      </c>
      <c r="C32" s="7" t="s">
        <v>1068</v>
      </c>
      <c r="D32" s="62">
        <v>77</v>
      </c>
      <c r="E32" s="1939"/>
      <c r="F32" s="1939"/>
      <c r="G32" s="1930">
        <f t="shared" si="1"/>
        <v>0</v>
      </c>
      <c r="H32" s="1939"/>
      <c r="I32" s="1926">
        <f t="shared" si="0"/>
        <v>0</v>
      </c>
      <c r="J32" s="1940"/>
    </row>
    <row r="33" spans="1:10" ht="22.5">
      <c r="A33" s="185" t="s">
        <v>26</v>
      </c>
      <c r="B33" s="25" t="s">
        <v>789</v>
      </c>
      <c r="C33" s="7" t="s">
        <v>1069</v>
      </c>
      <c r="D33" s="62">
        <v>78</v>
      </c>
      <c r="E33" s="1939"/>
      <c r="F33" s="1939"/>
      <c r="G33" s="1930">
        <f t="shared" si="1"/>
        <v>0</v>
      </c>
      <c r="H33" s="1939"/>
      <c r="I33" s="1926">
        <f t="shared" si="0"/>
        <v>0</v>
      </c>
      <c r="J33" s="1940"/>
    </row>
    <row r="34" spans="1:10" ht="22.5">
      <c r="A34" s="170"/>
      <c r="B34" s="67" t="s">
        <v>1056</v>
      </c>
      <c r="C34" s="7" t="s">
        <v>1068</v>
      </c>
      <c r="D34" s="62">
        <v>79</v>
      </c>
      <c r="E34" s="1939"/>
      <c r="F34" s="1939"/>
      <c r="G34" s="1930">
        <f t="shared" si="1"/>
        <v>0</v>
      </c>
      <c r="H34" s="1939"/>
      <c r="I34" s="1926">
        <f t="shared" si="0"/>
        <v>0</v>
      </c>
      <c r="J34" s="1940"/>
    </row>
    <row r="35" spans="1:10" ht="22.5">
      <c r="A35" s="182"/>
      <c r="B35" s="982"/>
      <c r="C35" s="7" t="s">
        <v>1069</v>
      </c>
      <c r="D35" s="62">
        <v>80</v>
      </c>
      <c r="E35" s="1939"/>
      <c r="F35" s="1939"/>
      <c r="G35" s="1930">
        <f t="shared" si="1"/>
        <v>0</v>
      </c>
      <c r="H35" s="1939"/>
      <c r="I35" s="1926">
        <f t="shared" si="0"/>
        <v>0</v>
      </c>
      <c r="J35" s="1940"/>
    </row>
    <row r="36" spans="1:10" s="18" customFormat="1" ht="15.75" thickBot="1">
      <c r="A36" s="263" t="s">
        <v>854</v>
      </c>
      <c r="B36" s="1375"/>
      <c r="C36" s="1376"/>
      <c r="D36" s="562">
        <v>81</v>
      </c>
      <c r="E36" s="1944">
        <f>SUM(E32:E35)</f>
        <v>0</v>
      </c>
      <c r="F36" s="1944">
        <f>SUM(F32:F35)</f>
        <v>0</v>
      </c>
      <c r="G36" s="1934">
        <f t="shared" si="1"/>
        <v>0</v>
      </c>
      <c r="H36" s="1944">
        <f>SUM(H32:H35)</f>
        <v>0</v>
      </c>
      <c r="I36" s="1942">
        <f t="shared" si="0"/>
        <v>0</v>
      </c>
      <c r="J36" s="1945">
        <f>SUM(J32:J35)</f>
        <v>0</v>
      </c>
    </row>
    <row r="37" spans="1:10" ht="15">
      <c r="A37" s="625"/>
      <c r="B37" s="983"/>
      <c r="C37" s="614"/>
      <c r="D37" s="615"/>
      <c r="E37" s="615"/>
      <c r="F37" s="615"/>
      <c r="G37" s="671"/>
      <c r="H37" s="615"/>
      <c r="I37" s="616"/>
      <c r="J37" s="616"/>
    </row>
    <row r="38" spans="1:10" ht="12.75">
      <c r="A38" s="334" t="s">
        <v>1176</v>
      </c>
      <c r="B38" s="350"/>
      <c r="C38" s="2060" t="s">
        <v>1146</v>
      </c>
      <c r="D38" s="2060"/>
      <c r="E38" s="2060"/>
      <c r="F38" s="2060"/>
      <c r="G38" s="2060"/>
      <c r="H38" s="2060"/>
      <c r="I38" s="2060"/>
      <c r="J38" s="2060"/>
    </row>
    <row r="39" spans="1:10" ht="12.75">
      <c r="A39" s="342" t="s">
        <v>587</v>
      </c>
      <c r="B39" s="82"/>
      <c r="C39" s="2059" t="s">
        <v>588</v>
      </c>
      <c r="D39" s="2059"/>
      <c r="E39" s="2059"/>
      <c r="F39" s="2059"/>
      <c r="G39" s="2059"/>
      <c r="H39" s="2059"/>
      <c r="I39" s="2059"/>
      <c r="J39" s="2059"/>
    </row>
    <row r="40" spans="1:10" ht="12.75">
      <c r="A40" s="342"/>
      <c r="B40" s="82"/>
      <c r="C40" s="331"/>
      <c r="D40" s="331"/>
      <c r="E40" s="331"/>
      <c r="F40" s="331"/>
      <c r="G40" s="331"/>
      <c r="H40" s="331"/>
      <c r="I40" s="331"/>
      <c r="J40" s="331"/>
    </row>
    <row r="41" spans="1:10" ht="12.75">
      <c r="A41" s="342"/>
      <c r="B41" s="82"/>
      <c r="C41" s="331"/>
      <c r="D41" s="331"/>
      <c r="E41" s="331"/>
      <c r="F41" s="331"/>
      <c r="G41" s="331"/>
      <c r="H41" s="331"/>
      <c r="I41" s="331"/>
      <c r="J41" s="331"/>
    </row>
    <row r="42" spans="1:10" ht="12.75">
      <c r="A42" s="342"/>
      <c r="B42" s="82"/>
      <c r="C42" s="331"/>
      <c r="D42" s="331"/>
      <c r="E42" s="331"/>
      <c r="F42" s="331"/>
      <c r="G42" s="331"/>
      <c r="H42" s="331"/>
      <c r="I42" s="331"/>
      <c r="J42" s="331"/>
    </row>
    <row r="43" spans="1:10" ht="12.75">
      <c r="A43" s="342"/>
      <c r="B43" s="82"/>
      <c r="C43" s="331"/>
      <c r="D43" s="331"/>
      <c r="E43" s="331"/>
      <c r="F43" s="331"/>
      <c r="G43" s="331"/>
      <c r="H43" s="331"/>
      <c r="I43" s="331"/>
      <c r="J43" s="331"/>
    </row>
    <row r="44" spans="1:10" ht="12.75">
      <c r="A44" s="342"/>
      <c r="B44" s="82"/>
      <c r="C44" s="331"/>
      <c r="D44" s="331"/>
      <c r="E44" s="331"/>
      <c r="F44" s="331"/>
      <c r="G44" s="331"/>
      <c r="H44" s="331"/>
      <c r="I44" s="331"/>
      <c r="J44" s="331"/>
    </row>
    <row r="45" spans="1:8" ht="15">
      <c r="A45" s="341" t="s">
        <v>1174</v>
      </c>
      <c r="B45" s="858"/>
      <c r="D45" s="324"/>
      <c r="E45" s="324"/>
      <c r="F45" s="324"/>
      <c r="G45" s="324"/>
      <c r="H45" s="324"/>
    </row>
    <row r="46" spans="1:8" ht="15.75">
      <c r="A46" s="725" t="s">
        <v>866</v>
      </c>
      <c r="B46" s="815"/>
      <c r="D46" s="144"/>
      <c r="E46" s="21"/>
      <c r="F46" s="21"/>
      <c r="G46" s="21"/>
      <c r="H46" s="978"/>
    </row>
    <row r="47" spans="1:8" ht="16.5" thickBot="1">
      <c r="A47" s="723" t="s">
        <v>960</v>
      </c>
      <c r="B47" s="859"/>
      <c r="D47" s="324"/>
      <c r="E47" s="324"/>
      <c r="F47" s="324"/>
      <c r="G47" s="324"/>
      <c r="H47" s="324"/>
    </row>
    <row r="48" spans="1:10" ht="13.5" thickTop="1">
      <c r="A48" s="771"/>
      <c r="B48" s="772"/>
      <c r="C48" s="729"/>
      <c r="D48" s="772"/>
      <c r="E48" s="772"/>
      <c r="F48" s="772"/>
      <c r="G48" s="772"/>
      <c r="H48" s="772"/>
      <c r="I48" s="729"/>
      <c r="J48" s="730"/>
    </row>
    <row r="49" spans="1:10" ht="15.75" thickBot="1">
      <c r="A49" s="337" t="s">
        <v>983</v>
      </c>
      <c r="B49" s="343"/>
      <c r="C49" s="21"/>
      <c r="D49" s="2064">
        <f>'Cover '!F5</f>
        <v>0</v>
      </c>
      <c r="E49" s="2064"/>
      <c r="F49" s="2064"/>
      <c r="G49" s="2064"/>
      <c r="H49" s="2064"/>
      <c r="I49" s="2064"/>
      <c r="J49" s="2052"/>
    </row>
    <row r="50" spans="1:10" ht="15">
      <c r="A50" s="337"/>
      <c r="B50" s="343"/>
      <c r="C50" s="21"/>
      <c r="D50" s="806"/>
      <c r="E50" s="806"/>
      <c r="F50" s="806"/>
      <c r="G50" s="806"/>
      <c r="H50" s="806"/>
      <c r="I50" s="207"/>
      <c r="J50" s="961"/>
    </row>
    <row r="51" spans="1:10" ht="15.75" thickBot="1">
      <c r="A51" s="337" t="s">
        <v>1524</v>
      </c>
      <c r="B51" s="343"/>
      <c r="C51" s="21"/>
      <c r="D51" s="2064">
        <f>'Cover '!F7</f>
        <v>0</v>
      </c>
      <c r="E51" s="2064"/>
      <c r="F51" s="2064"/>
      <c r="G51" s="2064"/>
      <c r="H51" s="2064"/>
      <c r="I51" s="2064"/>
      <c r="J51" s="2052"/>
    </row>
    <row r="52" spans="1:10" ht="12.75">
      <c r="A52" s="330"/>
      <c r="B52" s="343"/>
      <c r="C52" s="21"/>
      <c r="D52" s="811"/>
      <c r="E52" s="811"/>
      <c r="F52" s="811"/>
      <c r="G52" s="811"/>
      <c r="H52" s="811"/>
      <c r="I52" s="811"/>
      <c r="J52" s="812"/>
    </row>
    <row r="53" spans="1:10" ht="15.75" thickBot="1">
      <c r="A53" s="337" t="s">
        <v>1519</v>
      </c>
      <c r="B53" s="343"/>
      <c r="C53" s="21"/>
      <c r="J53" s="774"/>
    </row>
    <row r="54" spans="1:10" ht="13.5" thickBot="1">
      <c r="A54" s="347"/>
      <c r="B54" s="695"/>
      <c r="C54" s="813"/>
      <c r="D54" s="861"/>
      <c r="E54" s="861"/>
      <c r="F54" s="861"/>
      <c r="G54" s="861"/>
      <c r="H54" s="861"/>
      <c r="I54" s="861"/>
      <c r="J54" s="862"/>
    </row>
    <row r="55" spans="2:10" ht="13.5" thickTop="1">
      <c r="B55" s="82"/>
      <c r="C55" s="331"/>
      <c r="D55" s="331"/>
      <c r="E55" s="331"/>
      <c r="F55" s="331"/>
      <c r="G55" s="331"/>
      <c r="H55" s="331"/>
      <c r="I55" s="331"/>
      <c r="J55" s="331"/>
    </row>
    <row r="56" spans="1:10" ht="15">
      <c r="A56" s="984"/>
      <c r="B56" s="82"/>
      <c r="C56" s="331"/>
      <c r="D56" s="331"/>
      <c r="E56" s="331"/>
      <c r="F56" s="331"/>
      <c r="G56" s="331"/>
      <c r="H56" s="331"/>
      <c r="I56" s="331"/>
      <c r="J56" s="331"/>
    </row>
    <row r="57" spans="1:10" ht="15">
      <c r="A57" s="984"/>
      <c r="B57" s="82"/>
      <c r="C57" s="331"/>
      <c r="D57" s="331"/>
      <c r="E57" s="331"/>
      <c r="F57" s="331"/>
      <c r="G57" s="331"/>
      <c r="H57" s="331"/>
      <c r="I57" s="331"/>
      <c r="J57" s="331"/>
    </row>
    <row r="58" spans="1:10" ht="15.75" thickBot="1">
      <c r="A58" s="984"/>
      <c r="B58" s="82"/>
      <c r="C58" s="331"/>
      <c r="D58" s="331"/>
      <c r="E58" s="331"/>
      <c r="F58" s="331"/>
      <c r="G58" s="331"/>
      <c r="H58" s="331"/>
      <c r="I58" s="331"/>
      <c r="J58" s="837" t="s">
        <v>174</v>
      </c>
    </row>
    <row r="59" spans="1:10" ht="60">
      <c r="A59" s="985" t="s">
        <v>1064</v>
      </c>
      <c r="B59" s="626"/>
      <c r="C59" s="345"/>
      <c r="D59" s="345"/>
      <c r="E59" s="2252" t="s">
        <v>83</v>
      </c>
      <c r="F59" s="2252" t="s">
        <v>951</v>
      </c>
      <c r="G59" s="2252" t="s">
        <v>842</v>
      </c>
      <c r="H59" s="676" t="s">
        <v>950</v>
      </c>
      <c r="I59" s="307" t="s">
        <v>1033</v>
      </c>
      <c r="J59" s="2287" t="s">
        <v>1034</v>
      </c>
    </row>
    <row r="60" spans="1:10" ht="24">
      <c r="A60" s="627"/>
      <c r="B60" s="82"/>
      <c r="C60" s="331"/>
      <c r="D60" s="331"/>
      <c r="E60" s="2253"/>
      <c r="F60" s="2253"/>
      <c r="G60" s="2253"/>
      <c r="H60" s="666" t="s">
        <v>849</v>
      </c>
      <c r="I60" s="478" t="s">
        <v>1391</v>
      </c>
      <c r="J60" s="2288"/>
    </row>
    <row r="61" spans="1:10" ht="15.75" thickBot="1">
      <c r="A61" s="628"/>
      <c r="B61" s="629"/>
      <c r="C61" s="630"/>
      <c r="D61" s="630"/>
      <c r="E61" s="667">
        <v>1</v>
      </c>
      <c r="F61" s="667">
        <v>2</v>
      </c>
      <c r="G61" s="667">
        <v>3</v>
      </c>
      <c r="H61" s="667">
        <v>4</v>
      </c>
      <c r="I61" s="986">
        <v>6</v>
      </c>
      <c r="J61" s="987">
        <v>7</v>
      </c>
    </row>
    <row r="62" spans="1:10" ht="15">
      <c r="A62" s="178" t="s">
        <v>876</v>
      </c>
      <c r="B62" s="45"/>
      <c r="C62" s="46"/>
      <c r="D62" s="62">
        <v>82</v>
      </c>
      <c r="E62" s="1918"/>
      <c r="F62" s="1918"/>
      <c r="G62" s="1946">
        <f>E62-F62</f>
        <v>0</v>
      </c>
      <c r="H62" s="1918"/>
      <c r="I62" s="1947">
        <f aca="true" t="shared" si="2" ref="I62:I72">G62-H62</f>
        <v>0</v>
      </c>
      <c r="J62" s="1948"/>
    </row>
    <row r="63" spans="1:10" ht="21.75" customHeight="1">
      <c r="A63" s="2269" t="s">
        <v>873</v>
      </c>
      <c r="B63" s="2260" t="s">
        <v>589</v>
      </c>
      <c r="C63" s="2261"/>
      <c r="D63" s="62">
        <v>83</v>
      </c>
      <c r="E63" s="1918"/>
      <c r="F63" s="1918"/>
      <c r="G63" s="1949">
        <f aca="true" t="shared" si="3" ref="G63:G72">E63-F63</f>
        <v>0</v>
      </c>
      <c r="H63" s="1920"/>
      <c r="I63" s="1947">
        <f t="shared" si="2"/>
        <v>0</v>
      </c>
      <c r="J63" s="1950"/>
    </row>
    <row r="64" spans="1:10" ht="15" customHeight="1">
      <c r="A64" s="2270"/>
      <c r="B64" s="2265" t="s">
        <v>874</v>
      </c>
      <c r="C64" s="2266"/>
      <c r="D64" s="62">
        <v>84</v>
      </c>
      <c r="E64" s="1918"/>
      <c r="F64" s="1918"/>
      <c r="G64" s="1949">
        <f t="shared" si="3"/>
        <v>0</v>
      </c>
      <c r="H64" s="1920"/>
      <c r="I64" s="1947">
        <f t="shared" si="2"/>
        <v>0</v>
      </c>
      <c r="J64" s="1950"/>
    </row>
    <row r="65" spans="1:10" s="18" customFormat="1" ht="15">
      <c r="A65" s="263" t="s">
        <v>67</v>
      </c>
      <c r="B65" s="1379"/>
      <c r="C65" s="1378"/>
      <c r="D65" s="62">
        <v>85</v>
      </c>
      <c r="E65" s="1918">
        <f>SUM(E63:E64)</f>
        <v>0</v>
      </c>
      <c r="F65" s="1918">
        <f>SUM(F63:F64)</f>
        <v>0</v>
      </c>
      <c r="G65" s="1951">
        <f t="shared" si="3"/>
        <v>0</v>
      </c>
      <c r="H65" s="1918">
        <f>SUM(H63:H64)</f>
        <v>0</v>
      </c>
      <c r="I65" s="1952">
        <f t="shared" si="2"/>
        <v>0</v>
      </c>
      <c r="J65" s="1953">
        <f>SUM(J63:J64)</f>
        <v>0</v>
      </c>
    </row>
    <row r="66" spans="1:10" ht="15">
      <c r="A66" s="568"/>
      <c r="B66" s="23" t="s">
        <v>1071</v>
      </c>
      <c r="C66" s="46"/>
      <c r="D66" s="62">
        <v>86</v>
      </c>
      <c r="E66" s="1918"/>
      <c r="F66" s="1918"/>
      <c r="G66" s="1949">
        <f t="shared" si="3"/>
        <v>0</v>
      </c>
      <c r="H66" s="1918"/>
      <c r="I66" s="1947">
        <f t="shared" si="2"/>
        <v>0</v>
      </c>
      <c r="J66" s="1950"/>
    </row>
    <row r="67" spans="1:10" ht="15">
      <c r="A67" s="187" t="s">
        <v>1072</v>
      </c>
      <c r="B67" s="2265" t="s">
        <v>875</v>
      </c>
      <c r="C67" s="2266"/>
      <c r="D67" s="62">
        <v>87</v>
      </c>
      <c r="E67" s="1918"/>
      <c r="F67" s="1918"/>
      <c r="G67" s="1949">
        <f t="shared" si="3"/>
        <v>0</v>
      </c>
      <c r="H67" s="1918"/>
      <c r="I67" s="1947">
        <f t="shared" si="2"/>
        <v>0</v>
      </c>
      <c r="J67" s="1950"/>
    </row>
    <row r="68" spans="1:10" ht="15">
      <c r="A68" s="182"/>
      <c r="B68" s="23" t="s">
        <v>1073</v>
      </c>
      <c r="C68" s="46"/>
      <c r="D68" s="62">
        <v>88</v>
      </c>
      <c r="E68" s="1918"/>
      <c r="F68" s="1918"/>
      <c r="G68" s="1949">
        <f t="shared" si="3"/>
        <v>0</v>
      </c>
      <c r="H68" s="1918"/>
      <c r="I68" s="1947">
        <f t="shared" si="2"/>
        <v>0</v>
      </c>
      <c r="J68" s="1950"/>
    </row>
    <row r="69" spans="1:10" s="18" customFormat="1" ht="15">
      <c r="A69" s="263" t="s">
        <v>68</v>
      </c>
      <c r="B69" s="1377"/>
      <c r="C69" s="1378"/>
      <c r="D69" s="62">
        <v>89</v>
      </c>
      <c r="E69" s="1918">
        <f>SUM(E66:E68)</f>
        <v>0</v>
      </c>
      <c r="F69" s="1918">
        <f>SUM(F66:F68)</f>
        <v>0</v>
      </c>
      <c r="G69" s="1951">
        <f t="shared" si="3"/>
        <v>0</v>
      </c>
      <c r="H69" s="1918">
        <f>SUM(H66:H68)</f>
        <v>0</v>
      </c>
      <c r="I69" s="1952">
        <f t="shared" si="2"/>
        <v>0</v>
      </c>
      <c r="J69" s="1953">
        <f>SUM(J66:J68)</f>
        <v>0</v>
      </c>
    </row>
    <row r="70" spans="1:10" ht="15">
      <c r="A70" s="178" t="s">
        <v>1070</v>
      </c>
      <c r="B70" s="45"/>
      <c r="C70" s="46"/>
      <c r="D70" s="62">
        <v>90</v>
      </c>
      <c r="E70" s="1918"/>
      <c r="F70" s="1918"/>
      <c r="G70" s="1949">
        <f t="shared" si="3"/>
        <v>0</v>
      </c>
      <c r="H70" s="1918"/>
      <c r="I70" s="1947">
        <f t="shared" si="2"/>
        <v>0</v>
      </c>
      <c r="J70" s="1950"/>
    </row>
    <row r="71" spans="1:10" ht="15">
      <c r="A71" s="178" t="s">
        <v>956</v>
      </c>
      <c r="B71" s="45"/>
      <c r="C71" s="251"/>
      <c r="D71" s="62">
        <v>93</v>
      </c>
      <c r="E71" s="1919">
        <f>SUM(E62,E65,E69,E70)</f>
        <v>0</v>
      </c>
      <c r="F71" s="1919">
        <f>SUM(F62,F65,F69,F70)</f>
        <v>0</v>
      </c>
      <c r="G71" s="1949">
        <f t="shared" si="3"/>
        <v>0</v>
      </c>
      <c r="H71" s="1919">
        <f>SUM(H62,H65,H69,H70)</f>
        <v>0</v>
      </c>
      <c r="I71" s="1947">
        <f t="shared" si="2"/>
        <v>0</v>
      </c>
      <c r="J71" s="1950">
        <f>SUM(J62+J65+J69+J70)</f>
        <v>0</v>
      </c>
    </row>
    <row r="72" spans="1:10" s="18" customFormat="1" ht="15.75" thickBot="1">
      <c r="A72" s="2282" t="s">
        <v>821</v>
      </c>
      <c r="B72" s="2283"/>
      <c r="C72" s="2284"/>
      <c r="D72" s="563">
        <v>94</v>
      </c>
      <c r="E72" s="1921">
        <f>SUM('IFR 40.10'!E32,'IFR 40.20'!F38,E20,E25,E31,E36,E71)</f>
        <v>0</v>
      </c>
      <c r="F72" s="1921">
        <f>SUM('IFR 40.10'!F32,'IFR 40.20'!G38,F20,F25,F31,F36,F71)</f>
        <v>0</v>
      </c>
      <c r="G72" s="1954">
        <f t="shared" si="3"/>
        <v>0</v>
      </c>
      <c r="H72" s="1921">
        <f>SUM('IFR 40.10'!H32,'IFR 40.20'!I38,H20,H25,H31,H36,H71)</f>
        <v>0</v>
      </c>
      <c r="I72" s="1955">
        <f t="shared" si="2"/>
        <v>0</v>
      </c>
      <c r="J72" s="1956">
        <f>J71+J36+J31+J25+J20+'IFR 40.20'!K38+'IFR 40.10'!J32</f>
        <v>0</v>
      </c>
    </row>
    <row r="83" spans="1:10" ht="12.75">
      <c r="A83" s="334" t="s">
        <v>1175</v>
      </c>
      <c r="B83" s="350"/>
      <c r="C83" s="2060" t="s">
        <v>1164</v>
      </c>
      <c r="D83" s="2060"/>
      <c r="E83" s="2060"/>
      <c r="F83" s="2060"/>
      <c r="G83" s="2060"/>
      <c r="H83" s="2060"/>
      <c r="I83" s="2060"/>
      <c r="J83" s="2060"/>
    </row>
    <row r="84" spans="1:10" ht="12.75">
      <c r="A84" s="342" t="s">
        <v>590</v>
      </c>
      <c r="B84" s="82"/>
      <c r="C84" s="2059" t="s">
        <v>591</v>
      </c>
      <c r="D84" s="2059"/>
      <c r="E84" s="2059"/>
      <c r="F84" s="2059"/>
      <c r="G84" s="2059"/>
      <c r="H84" s="2059"/>
      <c r="I84" s="2059"/>
      <c r="J84" s="2059"/>
    </row>
  </sheetData>
  <mergeCells count="30">
    <mergeCell ref="D51:J51"/>
    <mergeCell ref="D9:J9"/>
    <mergeCell ref="D11:J11"/>
    <mergeCell ref="D13:J13"/>
    <mergeCell ref="D49:J49"/>
    <mergeCell ref="A72:C72"/>
    <mergeCell ref="G17:G18"/>
    <mergeCell ref="J17:J18"/>
    <mergeCell ref="G59:G60"/>
    <mergeCell ref="J59:J60"/>
    <mergeCell ref="C39:J39"/>
    <mergeCell ref="B30:C30"/>
    <mergeCell ref="B29:C29"/>
    <mergeCell ref="E59:E60"/>
    <mergeCell ref="F59:F60"/>
    <mergeCell ref="C84:J84"/>
    <mergeCell ref="A21:A24"/>
    <mergeCell ref="A17:B17"/>
    <mergeCell ref="A31:B31"/>
    <mergeCell ref="C83:J83"/>
    <mergeCell ref="E17:E18"/>
    <mergeCell ref="F17:F18"/>
    <mergeCell ref="A20:B20"/>
    <mergeCell ref="C38:J38"/>
    <mergeCell ref="A26:A27"/>
    <mergeCell ref="B67:C67"/>
    <mergeCell ref="A29:A30"/>
    <mergeCell ref="B63:C63"/>
    <mergeCell ref="A63:A64"/>
    <mergeCell ref="B64:C64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zoomScale="75" zoomScaleNormal="75" zoomScaleSheetLayoutView="100" workbookViewId="0" topLeftCell="D7">
      <selection activeCell="I20" sqref="I20:I21"/>
    </sheetView>
  </sheetViews>
  <sheetFormatPr defaultColWidth="9.140625" defaultRowHeight="12.75"/>
  <cols>
    <col min="1" max="1" width="25.7109375" style="1" customWidth="1"/>
    <col min="2" max="3" width="20.7109375" style="1" customWidth="1"/>
    <col min="4" max="4" width="4.7109375" style="1" customWidth="1"/>
    <col min="5" max="10" width="15.7109375" style="1" customWidth="1"/>
    <col min="11" max="16384" width="9.140625" style="1" customWidth="1"/>
  </cols>
  <sheetData>
    <row r="4" spans="1:11" ht="15">
      <c r="A4" s="341" t="s">
        <v>1174</v>
      </c>
      <c r="C4" s="324"/>
      <c r="H4" s="324"/>
      <c r="K4" s="316"/>
    </row>
    <row r="5" spans="1:10" ht="15.75">
      <c r="A5" s="725" t="s">
        <v>1002</v>
      </c>
      <c r="B5" s="18"/>
      <c r="F5" s="343"/>
      <c r="G5" s="21"/>
      <c r="H5" s="21"/>
      <c r="J5" s="21"/>
    </row>
    <row r="6" spans="1:6" ht="16.5" thickBot="1">
      <c r="A6" s="723" t="s">
        <v>960</v>
      </c>
      <c r="F6" s="324"/>
    </row>
    <row r="7" spans="1:10" ht="13.5" thickTop="1">
      <c r="A7" s="771"/>
      <c r="B7" s="729"/>
      <c r="C7" s="772"/>
      <c r="D7" s="729"/>
      <c r="E7" s="729"/>
      <c r="F7" s="729"/>
      <c r="G7" s="729"/>
      <c r="H7" s="729"/>
      <c r="I7" s="729"/>
      <c r="J7" s="730"/>
    </row>
    <row r="8" spans="1:10" ht="15.75" thickBot="1">
      <c r="A8" s="337" t="s">
        <v>983</v>
      </c>
      <c r="B8" s="21"/>
      <c r="C8" s="324"/>
      <c r="E8" s="2064">
        <f>'Cover '!F5</f>
        <v>0</v>
      </c>
      <c r="F8" s="2064"/>
      <c r="G8" s="2064"/>
      <c r="H8" s="2064"/>
      <c r="I8" s="2064"/>
      <c r="J8" s="2052"/>
    </row>
    <row r="9" spans="1:10" ht="15">
      <c r="A9" s="337"/>
      <c r="B9" s="21"/>
      <c r="C9" s="324"/>
      <c r="E9" s="207"/>
      <c r="F9" s="207"/>
      <c r="G9" s="207"/>
      <c r="H9" s="207"/>
      <c r="I9" s="207"/>
      <c r="J9" s="961"/>
    </row>
    <row r="10" spans="1:10" ht="15.75" thickBot="1">
      <c r="A10" s="337" t="s">
        <v>1524</v>
      </c>
      <c r="B10" s="21"/>
      <c r="C10" s="324"/>
      <c r="E10" s="2064">
        <f>'Cover '!F7</f>
        <v>0</v>
      </c>
      <c r="F10" s="2064"/>
      <c r="G10" s="2064"/>
      <c r="H10" s="2064"/>
      <c r="I10" s="2064"/>
      <c r="J10" s="2052"/>
    </row>
    <row r="11" spans="1:10" ht="12.75">
      <c r="A11" s="330"/>
      <c r="B11" s="21"/>
      <c r="C11" s="734"/>
      <c r="D11" s="734"/>
      <c r="E11" s="811"/>
      <c r="F11" s="811"/>
      <c r="G11" s="811"/>
      <c r="H11" s="811"/>
      <c r="I11" s="811"/>
      <c r="J11" s="812"/>
    </row>
    <row r="12" spans="1:10" ht="15.75" thickBot="1">
      <c r="A12" s="337" t="s">
        <v>1519</v>
      </c>
      <c r="B12" s="21"/>
      <c r="C12" s="21"/>
      <c r="D12" s="21"/>
      <c r="E12" s="2064"/>
      <c r="F12" s="2064"/>
      <c r="G12" s="2064"/>
      <c r="H12" s="2064"/>
      <c r="I12" s="2064"/>
      <c r="J12" s="2052"/>
    </row>
    <row r="13" spans="1:10" ht="13.5" thickBot="1">
      <c r="A13" s="347"/>
      <c r="B13" s="813"/>
      <c r="C13" s="813"/>
      <c r="D13" s="813"/>
      <c r="E13" s="861"/>
      <c r="F13" s="861"/>
      <c r="G13" s="861"/>
      <c r="H13" s="861"/>
      <c r="I13" s="861"/>
      <c r="J13" s="862"/>
    </row>
    <row r="14" spans="1:10" ht="13.5" thickTop="1">
      <c r="A14" s="21"/>
      <c r="B14" s="734"/>
      <c r="C14" s="734"/>
      <c r="D14" s="734"/>
      <c r="E14" s="734"/>
      <c r="F14" s="734"/>
      <c r="G14" s="734"/>
      <c r="H14" s="734"/>
      <c r="I14" s="734"/>
      <c r="J14" s="734"/>
    </row>
    <row r="15" spans="4:10" ht="15.75" thickBot="1">
      <c r="D15" s="494"/>
      <c r="E15" s="494"/>
      <c r="F15" s="494"/>
      <c r="G15" s="494"/>
      <c r="H15" s="494"/>
      <c r="J15" s="837" t="s">
        <v>174</v>
      </c>
    </row>
    <row r="16" spans="1:10" ht="36" customHeight="1">
      <c r="A16" s="173" t="s">
        <v>1004</v>
      </c>
      <c r="B16" s="207"/>
      <c r="C16" s="164"/>
      <c r="D16" s="966"/>
      <c r="E16" s="2252" t="s">
        <v>1003</v>
      </c>
      <c r="F16" s="2252" t="s">
        <v>951</v>
      </c>
      <c r="G16" s="2252" t="s">
        <v>842</v>
      </c>
      <c r="H16" s="676" t="s">
        <v>950</v>
      </c>
      <c r="I16" s="86" t="s">
        <v>1033</v>
      </c>
      <c r="J16" s="168" t="s">
        <v>1034</v>
      </c>
    </row>
    <row r="17" spans="1:10" ht="22.5">
      <c r="A17" s="174"/>
      <c r="B17" s="21"/>
      <c r="C17" s="29"/>
      <c r="D17" s="968"/>
      <c r="E17" s="2253"/>
      <c r="F17" s="2253"/>
      <c r="G17" s="2253"/>
      <c r="H17" s="2011" t="s">
        <v>850</v>
      </c>
      <c r="I17" s="36" t="s">
        <v>1391</v>
      </c>
      <c r="J17" s="299"/>
    </row>
    <row r="18" spans="1:10" ht="15.75" thickBot="1">
      <c r="A18" s="175"/>
      <c r="B18" s="13"/>
      <c r="C18" s="14"/>
      <c r="D18" s="560"/>
      <c r="E18" s="560">
        <v>1</v>
      </c>
      <c r="F18" s="560">
        <v>2</v>
      </c>
      <c r="G18" s="560">
        <v>3</v>
      </c>
      <c r="H18" s="988">
        <v>4</v>
      </c>
      <c r="I18" s="977">
        <v>6</v>
      </c>
      <c r="J18" s="923">
        <v>7</v>
      </c>
    </row>
    <row r="19" spans="1:10" ht="15">
      <c r="A19" s="680" t="s">
        <v>1005</v>
      </c>
      <c r="B19" s="296"/>
      <c r="C19" s="970"/>
      <c r="D19" s="501">
        <v>10</v>
      </c>
      <c r="E19" s="1912"/>
      <c r="F19" s="1912"/>
      <c r="G19" s="1913">
        <f>E19-F19</f>
        <v>0</v>
      </c>
      <c r="H19" s="1957"/>
      <c r="I19" s="1512">
        <f>G19-H19</f>
        <v>0</v>
      </c>
      <c r="J19" s="1549"/>
    </row>
    <row r="20" spans="1:10" ht="21.75" customHeight="1">
      <c r="A20" s="2170" t="s">
        <v>1006</v>
      </c>
      <c r="B20" s="2302"/>
      <c r="C20" s="2303"/>
      <c r="D20" s="2291">
        <v>11</v>
      </c>
      <c r="E20" s="2293"/>
      <c r="F20" s="2293"/>
      <c r="G20" s="2310">
        <f>E20-F20</f>
        <v>0</v>
      </c>
      <c r="H20" s="2312"/>
      <c r="I20" s="2295">
        <v>0</v>
      </c>
      <c r="J20" s="2297"/>
    </row>
    <row r="21" spans="1:10" ht="21.75" customHeight="1">
      <c r="A21" s="2170"/>
      <c r="B21" s="2304"/>
      <c r="C21" s="2305"/>
      <c r="D21" s="2292"/>
      <c r="E21" s="2294"/>
      <c r="F21" s="2294"/>
      <c r="G21" s="2311"/>
      <c r="H21" s="2313"/>
      <c r="I21" s="2296"/>
      <c r="J21" s="2298"/>
    </row>
    <row r="22" spans="1:10" ht="21.75" customHeight="1">
      <c r="A22" s="678" t="s">
        <v>1007</v>
      </c>
      <c r="B22" s="2306"/>
      <c r="C22" s="2307"/>
      <c r="D22" s="62">
        <v>12</v>
      </c>
      <c r="E22" s="1918"/>
      <c r="F22" s="1918"/>
      <c r="G22" s="1919">
        <f>E22-F22</f>
        <v>0</v>
      </c>
      <c r="H22" s="1958"/>
      <c r="I22" s="1512">
        <f>G22-H22</f>
        <v>0</v>
      </c>
      <c r="J22" s="1505"/>
    </row>
    <row r="23" spans="1:10" ht="15" customHeight="1">
      <c r="A23" s="2299" t="s">
        <v>15</v>
      </c>
      <c r="B23" s="2308" t="s">
        <v>1008</v>
      </c>
      <c r="C23" s="618" t="s">
        <v>1009</v>
      </c>
      <c r="D23" s="62">
        <v>14</v>
      </c>
      <c r="E23" s="1918"/>
      <c r="F23" s="1918"/>
      <c r="G23" s="1919">
        <f>E23-F23</f>
        <v>0</v>
      </c>
      <c r="H23" s="1958"/>
      <c r="I23" s="1512">
        <f>G23-H23</f>
        <v>0</v>
      </c>
      <c r="J23" s="1505"/>
    </row>
    <row r="24" spans="1:10" ht="15" customHeight="1">
      <c r="A24" s="2300"/>
      <c r="B24" s="2309"/>
      <c r="C24" s="618" t="s">
        <v>1010</v>
      </c>
      <c r="D24" s="62">
        <v>15</v>
      </c>
      <c r="E24" s="1918"/>
      <c r="F24" s="1918"/>
      <c r="G24" s="1919">
        <f>E24-F24</f>
        <v>0</v>
      </c>
      <c r="H24" s="1958"/>
      <c r="I24" s="1512">
        <f>G24-H24</f>
        <v>0</v>
      </c>
      <c r="J24" s="1505"/>
    </row>
    <row r="25" spans="1:10" ht="15" customHeight="1">
      <c r="A25" s="2301"/>
      <c r="B25" s="677" t="s">
        <v>1056</v>
      </c>
      <c r="C25" s="622"/>
      <c r="D25" s="62">
        <v>16</v>
      </c>
      <c r="E25" s="1918"/>
      <c r="F25" s="1918"/>
      <c r="G25" s="1919">
        <f>E25-F25</f>
        <v>0</v>
      </c>
      <c r="H25" s="1958"/>
      <c r="I25" s="1512">
        <f>G25-H25</f>
        <v>0</v>
      </c>
      <c r="J25" s="1505"/>
    </row>
    <row r="26" spans="1:10" ht="15.75" thickBot="1">
      <c r="A26" s="664" t="s">
        <v>593</v>
      </c>
      <c r="B26" s="665"/>
      <c r="C26" s="206"/>
      <c r="D26" s="563">
        <v>20</v>
      </c>
      <c r="E26" s="1921"/>
      <c r="F26" s="1921"/>
      <c r="G26" s="1922">
        <f>E26-F26</f>
        <v>0</v>
      </c>
      <c r="H26" s="1959"/>
      <c r="I26" s="1508">
        <f>G26-H26</f>
        <v>0</v>
      </c>
      <c r="J26" s="1509">
        <f>SUM(J19:J25)</f>
        <v>0</v>
      </c>
    </row>
    <row r="27" spans="1:10" ht="15">
      <c r="A27" s="611"/>
      <c r="B27" s="65"/>
      <c r="C27" s="65"/>
      <c r="D27" s="511"/>
      <c r="E27" s="511"/>
      <c r="F27" s="511"/>
      <c r="G27" s="681"/>
      <c r="H27" s="989"/>
      <c r="I27" s="343"/>
      <c r="J27" s="343"/>
    </row>
    <row r="28" spans="1:10" ht="15">
      <c r="A28" s="611"/>
      <c r="B28" s="65"/>
      <c r="C28" s="65"/>
      <c r="D28" s="511"/>
      <c r="E28" s="511"/>
      <c r="F28" s="511"/>
      <c r="G28" s="681"/>
      <c r="H28" s="989"/>
      <c r="I28" s="343"/>
      <c r="J28" s="343"/>
    </row>
    <row r="29" spans="1:10" ht="15">
      <c r="A29" s="611"/>
      <c r="B29" s="65"/>
      <c r="C29" s="65"/>
      <c r="D29" s="511"/>
      <c r="E29" s="511"/>
      <c r="F29" s="511"/>
      <c r="G29" s="681"/>
      <c r="H29" s="989"/>
      <c r="I29" s="343"/>
      <c r="J29" s="343"/>
    </row>
    <row r="30" spans="1:10" ht="15">
      <c r="A30" s="611"/>
      <c r="B30" s="65"/>
      <c r="C30" s="65"/>
      <c r="D30" s="511"/>
      <c r="E30" s="511"/>
      <c r="F30" s="511"/>
      <c r="G30" s="681"/>
      <c r="H30" s="989"/>
      <c r="I30" s="343"/>
      <c r="J30" s="343"/>
    </row>
    <row r="31" spans="1:10" ht="15">
      <c r="A31" s="611"/>
      <c r="B31" s="65"/>
      <c r="C31" s="65"/>
      <c r="D31" s="511"/>
      <c r="E31" s="511"/>
      <c r="F31" s="511"/>
      <c r="G31" s="681"/>
      <c r="H31" s="989"/>
      <c r="I31" s="343"/>
      <c r="J31" s="343"/>
    </row>
    <row r="32" spans="1:10" ht="15">
      <c r="A32" s="611"/>
      <c r="B32" s="65"/>
      <c r="C32" s="65"/>
      <c r="D32" s="511"/>
      <c r="E32" s="511"/>
      <c r="F32" s="511"/>
      <c r="G32" s="511"/>
      <c r="H32" s="511"/>
      <c r="I32" s="343"/>
      <c r="J32" s="343"/>
    </row>
    <row r="33" spans="1:10" ht="12.75">
      <c r="A33" s="334" t="s">
        <v>1176</v>
      </c>
      <c r="B33" s="85"/>
      <c r="C33" s="2060" t="s">
        <v>1145</v>
      </c>
      <c r="D33" s="2060"/>
      <c r="E33" s="2060"/>
      <c r="F33" s="2060"/>
      <c r="G33" s="2060"/>
      <c r="H33" s="2060"/>
      <c r="I33" s="2060"/>
      <c r="J33" s="2060"/>
    </row>
    <row r="34" spans="1:10" ht="12.75">
      <c r="A34" s="342" t="s">
        <v>592</v>
      </c>
      <c r="B34" s="83"/>
      <c r="C34" s="2059" t="s">
        <v>594</v>
      </c>
      <c r="D34" s="2059"/>
      <c r="E34" s="2059"/>
      <c r="F34" s="2059"/>
      <c r="G34" s="2059"/>
      <c r="H34" s="2059"/>
      <c r="I34" s="2059"/>
      <c r="J34" s="2059"/>
    </row>
    <row r="35" spans="1:10" ht="15">
      <c r="A35" s="611"/>
      <c r="B35" s="65"/>
      <c r="C35" s="65"/>
      <c r="D35" s="511"/>
      <c r="E35" s="511"/>
      <c r="F35" s="511"/>
      <c r="G35" s="511"/>
      <c r="H35" s="511"/>
      <c r="I35" s="343"/>
      <c r="J35" s="343"/>
    </row>
    <row r="36" spans="1:10" ht="15">
      <c r="A36" s="611"/>
      <c r="B36" s="65"/>
      <c r="C36" s="65"/>
      <c r="D36" s="511"/>
      <c r="E36" s="511"/>
      <c r="F36" s="511"/>
      <c r="G36" s="511"/>
      <c r="H36" s="511"/>
      <c r="I36" s="343"/>
      <c r="J36" s="343"/>
    </row>
  </sheetData>
  <mergeCells count="20">
    <mergeCell ref="E8:J8"/>
    <mergeCell ref="E10:J10"/>
    <mergeCell ref="E12:J12"/>
    <mergeCell ref="G20:G21"/>
    <mergeCell ref="E20:E21"/>
    <mergeCell ref="H20:H21"/>
    <mergeCell ref="A23:A25"/>
    <mergeCell ref="B20:C21"/>
    <mergeCell ref="B22:C22"/>
    <mergeCell ref="B23:B24"/>
    <mergeCell ref="A20:A21"/>
    <mergeCell ref="D20:D21"/>
    <mergeCell ref="C34:J34"/>
    <mergeCell ref="E16:E17"/>
    <mergeCell ref="F16:F17"/>
    <mergeCell ref="C33:J33"/>
    <mergeCell ref="F20:F21"/>
    <mergeCell ref="G16:G17"/>
    <mergeCell ref="I20:I21"/>
    <mergeCell ref="J20:J21"/>
  </mergeCells>
  <printOptions/>
  <pageMargins left="0.75" right="0.75" top="1" bottom="1" header="0.5" footer="0.5"/>
  <pageSetup fitToHeight="1" fitToWidth="1" horizontalDpi="600" verticalDpi="600" orientation="landscape" paperSize="9" scale="79" r:id="rId2"/>
  <rowBreaks count="1" manualBreakCount="1">
    <brk id="34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5"/>
  <sheetViews>
    <sheetView workbookViewId="0" topLeftCell="A10">
      <selection activeCell="F5" sqref="F5:J5"/>
    </sheetView>
  </sheetViews>
  <sheetFormatPr defaultColWidth="9.140625" defaultRowHeight="12.75"/>
  <cols>
    <col min="1" max="1" width="40.00390625" style="1" customWidth="1"/>
    <col min="2" max="2" width="35.7109375" style="1" customWidth="1"/>
    <col min="3" max="3" width="4.7109375" style="324" customWidth="1"/>
    <col min="4" max="4" width="10.7109375" style="1" customWidth="1"/>
    <col min="5" max="5" width="11.421875" style="1" customWidth="1"/>
    <col min="6" max="6" width="8.140625" style="1" customWidth="1"/>
    <col min="7" max="8" width="4.7109375" style="1" customWidth="1"/>
    <col min="9" max="16384" width="9.140625" style="1" customWidth="1"/>
  </cols>
  <sheetData>
    <row r="4" spans="1:5" ht="12.75">
      <c r="A4" s="79"/>
      <c r="E4" s="44"/>
    </row>
    <row r="5" spans="1:5" ht="12.75">
      <c r="A5" s="79"/>
      <c r="E5" s="44"/>
    </row>
    <row r="6" spans="1:4" ht="15">
      <c r="A6" s="341" t="s">
        <v>1174</v>
      </c>
      <c r="B6" s="858"/>
      <c r="D6" s="324"/>
    </row>
    <row r="7" spans="1:4" ht="15.75">
      <c r="A7" s="725" t="s">
        <v>1602</v>
      </c>
      <c r="B7" s="815"/>
      <c r="C7" s="316"/>
      <c r="D7" s="324"/>
    </row>
    <row r="8" spans="1:4" ht="15.75" thickBot="1">
      <c r="A8" s="341"/>
      <c r="B8" s="859"/>
      <c r="D8" s="324"/>
    </row>
    <row r="9" spans="1:8" ht="13.5" thickTop="1">
      <c r="A9" s="771"/>
      <c r="B9" s="772"/>
      <c r="C9" s="772"/>
      <c r="D9" s="772"/>
      <c r="E9" s="729"/>
      <c r="F9" s="729"/>
      <c r="G9" s="729"/>
      <c r="H9" s="730"/>
    </row>
    <row r="10" spans="1:8" ht="15.75" thickBot="1">
      <c r="A10" s="337" t="s">
        <v>983</v>
      </c>
      <c r="B10" s="343"/>
      <c r="C10" s="343"/>
      <c r="D10" s="2064">
        <f>'Cover '!F5</f>
        <v>0</v>
      </c>
      <c r="E10" s="2064"/>
      <c r="F10" s="2064"/>
      <c r="G10" s="2064"/>
      <c r="H10" s="2052"/>
    </row>
    <row r="11" spans="1:8" ht="12.75">
      <c r="A11" s="330"/>
      <c r="B11" s="343"/>
      <c r="C11" s="343"/>
      <c r="D11" s="811"/>
      <c r="E11" s="811"/>
      <c r="F11" s="811"/>
      <c r="G11" s="811"/>
      <c r="H11" s="812"/>
    </row>
    <row r="12" spans="1:8" ht="15.75" thickBot="1">
      <c r="A12" s="337" t="s">
        <v>1524</v>
      </c>
      <c r="B12" s="343"/>
      <c r="C12" s="343"/>
      <c r="D12" s="2064">
        <f>'Cover '!F7</f>
        <v>0</v>
      </c>
      <c r="E12" s="2064"/>
      <c r="F12" s="2064"/>
      <c r="G12" s="2064"/>
      <c r="H12" s="2052"/>
    </row>
    <row r="13" spans="1:8" ht="13.5" thickBot="1">
      <c r="A13" s="347"/>
      <c r="B13" s="695"/>
      <c r="C13" s="695"/>
      <c r="D13" s="861"/>
      <c r="E13" s="861"/>
      <c r="F13" s="861"/>
      <c r="G13" s="861"/>
      <c r="H13" s="862"/>
    </row>
    <row r="14" spans="1:8" ht="13.5" thickTop="1">
      <c r="A14" s="21"/>
      <c r="B14" s="343"/>
      <c r="C14" s="343"/>
      <c r="D14" s="734"/>
      <c r="E14" s="734"/>
      <c r="F14" s="734"/>
      <c r="G14" s="734"/>
      <c r="H14" s="734"/>
    </row>
    <row r="15" spans="5:8" ht="15.75" thickBot="1">
      <c r="E15" s="494"/>
      <c r="G15" s="21"/>
      <c r="H15" s="837" t="s">
        <v>174</v>
      </c>
    </row>
    <row r="16" spans="1:8" ht="56.25" customHeight="1">
      <c r="A16" s="278" t="s">
        <v>1602</v>
      </c>
      <c r="B16" s="207"/>
      <c r="C16" s="806"/>
      <c r="D16" s="86" t="s">
        <v>1033</v>
      </c>
      <c r="E16" s="86" t="s">
        <v>1034</v>
      </c>
      <c r="F16" s="496" t="s">
        <v>1035</v>
      </c>
      <c r="G16" s="497"/>
      <c r="H16" s="498"/>
    </row>
    <row r="17" spans="1:8" ht="32.25" thickBot="1">
      <c r="A17" s="166"/>
      <c r="B17" s="21"/>
      <c r="C17" s="343"/>
      <c r="D17" s="279">
        <v>1</v>
      </c>
      <c r="E17" s="283">
        <v>2</v>
      </c>
      <c r="F17" s="367" t="s">
        <v>1036</v>
      </c>
      <c r="G17" s="367" t="s">
        <v>1037</v>
      </c>
      <c r="H17" s="990" t="s">
        <v>1038</v>
      </c>
    </row>
    <row r="18" spans="1:8" ht="12.75">
      <c r="A18" s="278" t="s">
        <v>1603</v>
      </c>
      <c r="B18" s="207"/>
      <c r="C18" s="690"/>
      <c r="D18" s="991"/>
      <c r="E18" s="992"/>
      <c r="F18" s="516"/>
      <c r="G18" s="516"/>
      <c r="H18" s="993"/>
    </row>
    <row r="19" spans="1:8" ht="12.75">
      <c r="A19" s="166"/>
      <c r="B19" s="21"/>
      <c r="C19" s="691"/>
      <c r="D19" s="994"/>
      <c r="E19" s="492"/>
      <c r="F19" s="579"/>
      <c r="G19" s="579"/>
      <c r="H19" s="514"/>
    </row>
    <row r="20" spans="1:8" ht="24.75" customHeight="1">
      <c r="A20" s="2315" t="s">
        <v>843</v>
      </c>
      <c r="B20" s="2316"/>
      <c r="C20" s="714">
        <v>11</v>
      </c>
      <c r="D20" s="1960"/>
      <c r="E20" s="1504"/>
      <c r="F20" s="485" t="s">
        <v>336</v>
      </c>
      <c r="G20" s="490">
        <v>94</v>
      </c>
      <c r="H20" s="995" t="s">
        <v>980</v>
      </c>
    </row>
    <row r="21" spans="1:8" ht="12.75">
      <c r="A21" s="2079" t="s">
        <v>95</v>
      </c>
      <c r="B21" s="2314"/>
      <c r="C21" s="845">
        <v>14</v>
      </c>
      <c r="D21" s="1474"/>
      <c r="E21" s="1504"/>
      <c r="F21" s="303" t="s">
        <v>335</v>
      </c>
      <c r="G21" s="857" t="s">
        <v>391</v>
      </c>
      <c r="H21" s="846">
        <v>1</v>
      </c>
    </row>
    <row r="22" spans="1:8" ht="13.5" thickBot="1">
      <c r="A22" s="269" t="s">
        <v>959</v>
      </c>
      <c r="B22" s="95"/>
      <c r="C22" s="689">
        <v>20</v>
      </c>
      <c r="D22" s="1532">
        <f>D20-D21</f>
        <v>0</v>
      </c>
      <c r="E22" s="1879">
        <f>E20-E21</f>
        <v>0</v>
      </c>
      <c r="F22" s="956"/>
      <c r="G22" s="16"/>
      <c r="H22" s="17"/>
    </row>
    <row r="23" spans="1:8" ht="13.5" thickBot="1">
      <c r="A23" s="166"/>
      <c r="B23" s="21"/>
      <c r="C23" s="343"/>
      <c r="D23" s="1506"/>
      <c r="E23" s="1506"/>
      <c r="F23" s="21"/>
      <c r="G23" s="21"/>
      <c r="H23" s="153"/>
    </row>
    <row r="24" spans="1:8" ht="12.75">
      <c r="A24" s="91" t="s">
        <v>1604</v>
      </c>
      <c r="B24" s="996"/>
      <c r="C24" s="958"/>
      <c r="D24" s="1891"/>
      <c r="E24" s="1525"/>
      <c r="F24" s="959"/>
      <c r="G24" s="4"/>
      <c r="H24" s="5"/>
    </row>
    <row r="25" spans="1:8" ht="24.75" customHeight="1">
      <c r="A25" s="2315" t="s">
        <v>597</v>
      </c>
      <c r="B25" s="2316"/>
      <c r="C25" s="845">
        <v>21</v>
      </c>
      <c r="D25" s="1770"/>
      <c r="E25" s="1504"/>
      <c r="F25" s="485" t="s">
        <v>336</v>
      </c>
      <c r="G25" s="10">
        <v>94</v>
      </c>
      <c r="H25" s="706" t="s">
        <v>980</v>
      </c>
    </row>
    <row r="26" spans="1:8" ht="12.75">
      <c r="A26" s="2079" t="s">
        <v>844</v>
      </c>
      <c r="B26" s="2314"/>
      <c r="C26" s="845">
        <v>24</v>
      </c>
      <c r="D26" s="1770"/>
      <c r="E26" s="1504"/>
      <c r="F26" s="303" t="s">
        <v>335</v>
      </c>
      <c r="G26" s="857">
        <v>62</v>
      </c>
      <c r="H26" s="846">
        <v>1</v>
      </c>
    </row>
    <row r="27" spans="1:8" ht="13.5" thickBot="1">
      <c r="A27" s="576" t="s">
        <v>822</v>
      </c>
      <c r="B27" s="960"/>
      <c r="C27" s="854">
        <v>30</v>
      </c>
      <c r="D27" s="1879">
        <f>D25-D26</f>
        <v>0</v>
      </c>
      <c r="E27" s="1879">
        <f>E25-E26</f>
        <v>0</v>
      </c>
      <c r="F27" s="956"/>
      <c r="G27" s="16"/>
      <c r="H27" s="17"/>
    </row>
    <row r="28" spans="1:8" ht="12.75">
      <c r="A28" s="207"/>
      <c r="B28" s="21"/>
      <c r="C28" s="343"/>
      <c r="D28" s="21"/>
      <c r="E28" s="21"/>
      <c r="F28" s="21"/>
      <c r="G28" s="21"/>
      <c r="H28" s="207"/>
    </row>
    <row r="29" spans="1:8" ht="12.75">
      <c r="A29" s="21"/>
      <c r="B29" s="21"/>
      <c r="C29" s="343"/>
      <c r="D29" s="21"/>
      <c r="E29" s="21"/>
      <c r="F29" s="21"/>
      <c r="G29" s="21"/>
      <c r="H29" s="21"/>
    </row>
    <row r="30" spans="1:8" ht="12.75">
      <c r="A30" s="21"/>
      <c r="B30" s="21"/>
      <c r="C30" s="343"/>
      <c r="D30" s="21"/>
      <c r="E30" s="21"/>
      <c r="F30" s="21"/>
      <c r="G30" s="21"/>
      <c r="H30" s="21"/>
    </row>
    <row r="31" spans="1:8" ht="12.75">
      <c r="A31" s="21"/>
      <c r="B31" s="21"/>
      <c r="C31" s="343"/>
      <c r="D31" s="21"/>
      <c r="E31" s="21"/>
      <c r="F31" s="21"/>
      <c r="G31" s="21"/>
      <c r="H31" s="21"/>
    </row>
    <row r="32" spans="1:8" ht="12.75">
      <c r="A32" s="21"/>
      <c r="B32" s="21"/>
      <c r="C32" s="343"/>
      <c r="D32" s="21"/>
      <c r="E32" s="21"/>
      <c r="F32" s="21"/>
      <c r="G32" s="21"/>
      <c r="H32" s="21"/>
    </row>
    <row r="33" spans="3:8" ht="12.75">
      <c r="C33" s="856"/>
      <c r="D33" s="13"/>
      <c r="E33" s="13"/>
      <c r="F33" s="13"/>
      <c r="G33" s="13"/>
      <c r="H33" s="13"/>
    </row>
    <row r="34" spans="1:8" ht="12.75">
      <c r="A34" s="334" t="s">
        <v>1175</v>
      </c>
      <c r="B34" s="334"/>
      <c r="H34" s="331" t="s">
        <v>598</v>
      </c>
    </row>
    <row r="35" spans="1:8" ht="12.75">
      <c r="A35" s="342" t="s">
        <v>595</v>
      </c>
      <c r="G35" s="316"/>
      <c r="H35" s="617" t="s">
        <v>596</v>
      </c>
    </row>
  </sheetData>
  <mergeCells count="6">
    <mergeCell ref="A26:B26"/>
    <mergeCell ref="A21:B21"/>
    <mergeCell ref="D10:H10"/>
    <mergeCell ref="D12:H12"/>
    <mergeCell ref="A20:B20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117"/>
  <sheetViews>
    <sheetView workbookViewId="0" topLeftCell="A67">
      <selection activeCell="B71" sqref="B71"/>
    </sheetView>
  </sheetViews>
  <sheetFormatPr defaultColWidth="9.140625" defaultRowHeight="12.75"/>
  <cols>
    <col min="1" max="1" width="9.140625" style="978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" customWidth="1"/>
    <col min="6" max="6" width="3.7109375" style="1" customWidth="1"/>
    <col min="7" max="16384" width="11.421875" style="1" customWidth="1"/>
  </cols>
  <sheetData>
    <row r="1" ht="12.75"/>
    <row r="2" ht="12.75"/>
    <row r="3" ht="12.75"/>
    <row r="4" spans="1:2" ht="15.75">
      <c r="A4" s="1971" t="s">
        <v>1174</v>
      </c>
      <c r="B4" s="723"/>
    </row>
    <row r="5" spans="1:2" ht="15.75">
      <c r="A5" s="1971" t="s">
        <v>197</v>
      </c>
      <c r="B5" s="723"/>
    </row>
    <row r="6" spans="1:6" ht="13.5" thickBot="1">
      <c r="A6" s="144"/>
      <c r="B6" s="21"/>
      <c r="C6" s="21"/>
      <c r="D6" s="21"/>
      <c r="E6" s="21"/>
      <c r="F6" s="21"/>
    </row>
    <row r="7" spans="1:5" ht="12.75">
      <c r="A7" s="1467" t="s">
        <v>58</v>
      </c>
      <c r="B7" s="281"/>
      <c r="C7" s="280" t="s">
        <v>59</v>
      </c>
      <c r="D7" s="280" t="s">
        <v>60</v>
      </c>
      <c r="E7" s="280" t="s">
        <v>61</v>
      </c>
    </row>
    <row r="8" spans="1:5" ht="13.5" thickBot="1">
      <c r="A8" s="807"/>
      <c r="B8" s="153"/>
      <c r="C8" s="1004"/>
      <c r="D8" s="1004"/>
      <c r="E8" s="1004"/>
    </row>
    <row r="9" spans="1:5" ht="12.75">
      <c r="A9" s="2089" t="s">
        <v>294</v>
      </c>
      <c r="B9" s="2090"/>
      <c r="C9" s="2090"/>
      <c r="D9" s="2090"/>
      <c r="E9" s="2091"/>
    </row>
    <row r="10" spans="1:5" ht="12.75">
      <c r="A10" s="1469" t="s">
        <v>295</v>
      </c>
      <c r="B10" s="1299" t="s">
        <v>895</v>
      </c>
      <c r="C10" s="1969" t="s">
        <v>128</v>
      </c>
      <c r="D10" s="1969" t="s">
        <v>128</v>
      </c>
      <c r="E10" s="1969" t="s">
        <v>128</v>
      </c>
    </row>
    <row r="11" spans="1:5" ht="12.75">
      <c r="A11" s="1470" t="s">
        <v>296</v>
      </c>
      <c r="B11" s="1298" t="s">
        <v>946</v>
      </c>
      <c r="C11" s="1969" t="s">
        <v>128</v>
      </c>
      <c r="D11" s="1969" t="s">
        <v>128</v>
      </c>
      <c r="E11" s="1969" t="s">
        <v>128</v>
      </c>
    </row>
    <row r="12" spans="1:5" ht="12.75">
      <c r="A12" s="1470" t="s">
        <v>297</v>
      </c>
      <c r="B12" s="1298" t="s">
        <v>77</v>
      </c>
      <c r="C12" s="1969" t="s">
        <v>128</v>
      </c>
      <c r="D12" s="1969" t="s">
        <v>128</v>
      </c>
      <c r="E12" s="1969" t="s">
        <v>128</v>
      </c>
    </row>
    <row r="13" spans="1:5" ht="12.75">
      <c r="A13" s="2076" t="s">
        <v>501</v>
      </c>
      <c r="B13" s="2077"/>
      <c r="C13" s="2077"/>
      <c r="D13" s="2077"/>
      <c r="E13" s="2078"/>
    </row>
    <row r="14" spans="1:5" ht="12.75">
      <c r="A14" s="1469" t="s">
        <v>1236</v>
      </c>
      <c r="B14" s="1298" t="s">
        <v>37</v>
      </c>
      <c r="C14" s="1969" t="s">
        <v>128</v>
      </c>
      <c r="D14" s="1969" t="s">
        <v>128</v>
      </c>
      <c r="E14" s="1969" t="s">
        <v>128</v>
      </c>
    </row>
    <row r="15" spans="1:5" ht="12.75">
      <c r="A15" s="1468" t="s">
        <v>1237</v>
      </c>
      <c r="B15" s="1298" t="s">
        <v>1313</v>
      </c>
      <c r="C15" s="1969" t="s">
        <v>128</v>
      </c>
      <c r="D15" s="1969" t="s">
        <v>128</v>
      </c>
      <c r="E15" s="1969" t="s">
        <v>128</v>
      </c>
    </row>
    <row r="16" spans="1:5" ht="12.75">
      <c r="A16" s="1468" t="s">
        <v>1238</v>
      </c>
      <c r="B16" s="1298" t="s">
        <v>1052</v>
      </c>
      <c r="C16" s="1969" t="s">
        <v>128</v>
      </c>
      <c r="D16" s="1969" t="s">
        <v>128</v>
      </c>
      <c r="E16" s="1969" t="s">
        <v>128</v>
      </c>
    </row>
    <row r="17" spans="1:5" ht="12.75">
      <c r="A17" s="1468" t="s">
        <v>1239</v>
      </c>
      <c r="B17" s="1298" t="s">
        <v>348</v>
      </c>
      <c r="C17" s="1969" t="s">
        <v>128</v>
      </c>
      <c r="D17" s="1969" t="s">
        <v>128</v>
      </c>
      <c r="E17" s="1969" t="s">
        <v>128</v>
      </c>
    </row>
    <row r="18" spans="1:5" ht="12.75">
      <c r="A18" s="1468" t="s">
        <v>1240</v>
      </c>
      <c r="B18" s="1298" t="s">
        <v>797</v>
      </c>
      <c r="C18" s="1969" t="s">
        <v>128</v>
      </c>
      <c r="D18" s="1969" t="s">
        <v>128</v>
      </c>
      <c r="E18" s="1969" t="s">
        <v>128</v>
      </c>
    </row>
    <row r="19" spans="1:5" ht="12.75">
      <c r="A19" s="1468" t="s">
        <v>1242</v>
      </c>
      <c r="B19" s="1298" t="s">
        <v>1241</v>
      </c>
      <c r="C19" s="1969" t="s">
        <v>128</v>
      </c>
      <c r="D19" s="1969" t="s">
        <v>128</v>
      </c>
      <c r="E19" s="1969" t="s">
        <v>128</v>
      </c>
    </row>
    <row r="20" spans="1:5" ht="12.75">
      <c r="A20" s="1468" t="s">
        <v>1243</v>
      </c>
      <c r="B20" s="1298" t="s">
        <v>398</v>
      </c>
      <c r="C20" s="1969" t="s">
        <v>128</v>
      </c>
      <c r="D20" s="1969" t="s">
        <v>128</v>
      </c>
      <c r="E20" s="1969" t="s">
        <v>128</v>
      </c>
    </row>
    <row r="21" spans="1:5" ht="12.75">
      <c r="A21" s="1468" t="s">
        <v>1244</v>
      </c>
      <c r="B21" s="1298" t="s">
        <v>468</v>
      </c>
      <c r="C21" s="1969" t="s">
        <v>128</v>
      </c>
      <c r="D21" s="1969"/>
      <c r="E21" s="1969" t="s">
        <v>128</v>
      </c>
    </row>
    <row r="22" spans="1:5" ht="12.75">
      <c r="A22" s="1468" t="s">
        <v>1245</v>
      </c>
      <c r="B22" s="1298" t="s">
        <v>469</v>
      </c>
      <c r="C22" s="1969"/>
      <c r="D22" s="1969" t="s">
        <v>128</v>
      </c>
      <c r="E22" s="1969" t="s">
        <v>128</v>
      </c>
    </row>
    <row r="23" spans="1:5" ht="12.75">
      <c r="A23" s="2079" t="s">
        <v>502</v>
      </c>
      <c r="B23" s="2080"/>
      <c r="C23" s="2080"/>
      <c r="D23" s="2080"/>
      <c r="E23" s="2081"/>
    </row>
    <row r="24" spans="1:5" ht="12.75">
      <c r="A24" s="1469" t="s">
        <v>1246</v>
      </c>
      <c r="B24" s="1298" t="s">
        <v>1457</v>
      </c>
      <c r="C24" s="1969" t="s">
        <v>128</v>
      </c>
      <c r="D24" s="1969" t="s">
        <v>128</v>
      </c>
      <c r="E24" s="1969" t="s">
        <v>128</v>
      </c>
    </row>
    <row r="25" spans="1:5" ht="12.75">
      <c r="A25" s="1468" t="s">
        <v>1248</v>
      </c>
      <c r="B25" s="1298" t="s">
        <v>1566</v>
      </c>
      <c r="C25" s="1969" t="s">
        <v>128</v>
      </c>
      <c r="D25" s="1969" t="s">
        <v>128</v>
      </c>
      <c r="E25" s="1969" t="s">
        <v>128</v>
      </c>
    </row>
    <row r="26" spans="1:5" ht="12.75">
      <c r="A26" s="1468" t="s">
        <v>1249</v>
      </c>
      <c r="B26" s="1298" t="s">
        <v>1173</v>
      </c>
      <c r="C26" s="1969" t="s">
        <v>128</v>
      </c>
      <c r="D26" s="1969"/>
      <c r="E26" s="1969" t="s">
        <v>128</v>
      </c>
    </row>
    <row r="27" spans="1:5" ht="12.75">
      <c r="A27" s="1468" t="s">
        <v>1250</v>
      </c>
      <c r="B27" s="1298" t="s">
        <v>1247</v>
      </c>
      <c r="C27" s="1969" t="s">
        <v>128</v>
      </c>
      <c r="D27" s="1969"/>
      <c r="E27" s="1969" t="s">
        <v>128</v>
      </c>
    </row>
    <row r="28" spans="1:5" ht="12.75">
      <c r="A28" s="1468" t="s">
        <v>1251</v>
      </c>
      <c r="B28" s="1298" t="s">
        <v>1253</v>
      </c>
      <c r="C28" s="1969" t="s">
        <v>128</v>
      </c>
      <c r="D28" s="1969"/>
      <c r="E28" s="1969" t="s">
        <v>128</v>
      </c>
    </row>
    <row r="29" spans="1:5" ht="12.75">
      <c r="A29" s="1468" t="s">
        <v>1252</v>
      </c>
      <c r="B29" s="1298" t="s">
        <v>459</v>
      </c>
      <c r="C29" s="1969"/>
      <c r="D29" s="1969" t="s">
        <v>128</v>
      </c>
      <c r="E29" s="1969" t="s">
        <v>128</v>
      </c>
    </row>
    <row r="30" spans="1:5" ht="12.75">
      <c r="A30" s="1468" t="s">
        <v>1254</v>
      </c>
      <c r="B30" s="1298" t="s">
        <v>1256</v>
      </c>
      <c r="C30" s="1969" t="s">
        <v>128</v>
      </c>
      <c r="D30" s="1969"/>
      <c r="E30" s="1969" t="s">
        <v>128</v>
      </c>
    </row>
    <row r="31" spans="1:5" ht="12.75">
      <c r="A31" s="1468" t="s">
        <v>1255</v>
      </c>
      <c r="B31" s="1298" t="s">
        <v>503</v>
      </c>
      <c r="C31" s="1969"/>
      <c r="D31" s="1969" t="s">
        <v>128</v>
      </c>
      <c r="E31" s="1969" t="s">
        <v>128</v>
      </c>
    </row>
    <row r="32" spans="1:5" ht="27" customHeight="1">
      <c r="A32" s="2082" t="s">
        <v>460</v>
      </c>
      <c r="B32" s="2083"/>
      <c r="C32" s="2083"/>
      <c r="D32" s="2083"/>
      <c r="E32" s="2084"/>
    </row>
    <row r="33" spans="1:5" ht="12.75">
      <c r="A33" s="1468" t="s">
        <v>1257</v>
      </c>
      <c r="B33" s="1298" t="s">
        <v>504</v>
      </c>
      <c r="C33" s="1969" t="s">
        <v>128</v>
      </c>
      <c r="D33" s="1969" t="s">
        <v>128</v>
      </c>
      <c r="E33" s="1969" t="s">
        <v>128</v>
      </c>
    </row>
    <row r="34" spans="1:5" ht="12.75">
      <c r="A34" s="1468" t="s">
        <v>1258</v>
      </c>
      <c r="B34" s="1298" t="s">
        <v>1263</v>
      </c>
      <c r="C34" s="1969" t="s">
        <v>128</v>
      </c>
      <c r="D34" s="1969" t="s">
        <v>128</v>
      </c>
      <c r="E34" s="1969" t="s">
        <v>128</v>
      </c>
    </row>
    <row r="35" spans="1:5" ht="12.75">
      <c r="A35" s="1468" t="s">
        <v>1259</v>
      </c>
      <c r="B35" s="1298" t="s">
        <v>855</v>
      </c>
      <c r="C35" s="1969" t="s">
        <v>128</v>
      </c>
      <c r="D35" s="1969" t="s">
        <v>128</v>
      </c>
      <c r="E35" s="1969" t="s">
        <v>128</v>
      </c>
    </row>
    <row r="36" spans="1:5" ht="12.75">
      <c r="A36" s="1468" t="s">
        <v>1260</v>
      </c>
      <c r="B36" s="1298" t="s">
        <v>1264</v>
      </c>
      <c r="C36" s="1969" t="s">
        <v>128</v>
      </c>
      <c r="D36" s="1969" t="s">
        <v>128</v>
      </c>
      <c r="E36" s="1969" t="s">
        <v>128</v>
      </c>
    </row>
    <row r="37" spans="1:5" ht="12.75">
      <c r="A37" s="1468" t="s">
        <v>1261</v>
      </c>
      <c r="B37" s="1298" t="s">
        <v>505</v>
      </c>
      <c r="C37" s="1969" t="s">
        <v>128</v>
      </c>
      <c r="D37" s="1969" t="s">
        <v>128</v>
      </c>
      <c r="E37" s="1969" t="s">
        <v>128</v>
      </c>
    </row>
    <row r="38" spans="1:5" ht="12.75">
      <c r="A38" s="1468" t="s">
        <v>1262</v>
      </c>
      <c r="B38" s="1298" t="s">
        <v>1265</v>
      </c>
      <c r="C38" s="1969" t="s">
        <v>128</v>
      </c>
      <c r="D38" s="1969" t="s">
        <v>128</v>
      </c>
      <c r="E38" s="1969" t="s">
        <v>128</v>
      </c>
    </row>
    <row r="39" spans="1:5" ht="12.75">
      <c r="A39" s="2076"/>
      <c r="B39" s="2077"/>
      <c r="C39" s="2077"/>
      <c r="D39" s="2077"/>
      <c r="E39" s="2078"/>
    </row>
    <row r="40" spans="1:5" ht="25.5">
      <c r="A40" s="1468" t="s">
        <v>1266</v>
      </c>
      <c r="B40" s="1298" t="s">
        <v>461</v>
      </c>
      <c r="C40" s="1969"/>
      <c r="D40" s="1969" t="s">
        <v>128</v>
      </c>
      <c r="E40" s="1969" t="s">
        <v>128</v>
      </c>
    </row>
    <row r="41" spans="1:5" ht="12.75">
      <c r="A41" s="2076"/>
      <c r="B41" s="2077"/>
      <c r="C41" s="2077"/>
      <c r="D41" s="2077"/>
      <c r="E41" s="2078"/>
    </row>
    <row r="42" spans="1:5" ht="12.75">
      <c r="A42" s="1468" t="s">
        <v>1267</v>
      </c>
      <c r="B42" s="1298" t="s">
        <v>506</v>
      </c>
      <c r="C42" s="1969" t="s">
        <v>128</v>
      </c>
      <c r="D42" s="1969" t="s">
        <v>128</v>
      </c>
      <c r="E42" s="1969" t="s">
        <v>128</v>
      </c>
    </row>
    <row r="43" spans="1:5" ht="12.75">
      <c r="A43" s="2076" t="s">
        <v>507</v>
      </c>
      <c r="B43" s="2077"/>
      <c r="C43" s="2077"/>
      <c r="D43" s="2077"/>
      <c r="E43" s="2078"/>
    </row>
    <row r="44" spans="1:5" ht="12.75">
      <c r="A44" s="1468" t="s">
        <v>1268</v>
      </c>
      <c r="B44" s="1298" t="s">
        <v>880</v>
      </c>
      <c r="C44" s="1969" t="s">
        <v>128</v>
      </c>
      <c r="D44" s="1969" t="s">
        <v>128</v>
      </c>
      <c r="E44" s="1969" t="s">
        <v>128</v>
      </c>
    </row>
    <row r="45" spans="1:5" ht="12.75">
      <c r="A45" s="1468" t="s">
        <v>1269</v>
      </c>
      <c r="B45" s="1298" t="s">
        <v>1271</v>
      </c>
      <c r="C45" s="1969" t="s">
        <v>128</v>
      </c>
      <c r="D45" s="1969" t="s">
        <v>128</v>
      </c>
      <c r="E45" s="1969" t="s">
        <v>128</v>
      </c>
    </row>
    <row r="46" spans="1:5" ht="12.75">
      <c r="A46" s="1468" t="s">
        <v>1270</v>
      </c>
      <c r="B46" s="1298" t="s">
        <v>1272</v>
      </c>
      <c r="C46" s="1969" t="s">
        <v>128</v>
      </c>
      <c r="D46" s="1969"/>
      <c r="E46" s="1969" t="s">
        <v>128</v>
      </c>
    </row>
    <row r="47" spans="1:5" ht="12.75">
      <c r="A47" s="1468" t="s">
        <v>1273</v>
      </c>
      <c r="B47" s="1298" t="s">
        <v>508</v>
      </c>
      <c r="C47" s="1969"/>
      <c r="D47" s="1969" t="s">
        <v>128</v>
      </c>
      <c r="E47" s="1969" t="s">
        <v>128</v>
      </c>
    </row>
    <row r="48" spans="1:5" ht="12.75">
      <c r="A48" s="1471"/>
      <c r="B48" s="1472"/>
      <c r="C48" s="343"/>
      <c r="D48" s="343"/>
      <c r="E48" s="343"/>
    </row>
    <row r="49" spans="1:5" ht="12.75">
      <c r="A49" s="1471"/>
      <c r="B49" s="1472"/>
      <c r="C49" s="343"/>
      <c r="D49" s="343"/>
      <c r="E49" s="343"/>
    </row>
    <row r="50" spans="1:5" ht="12.75">
      <c r="A50" s="1471"/>
      <c r="B50" s="1472"/>
      <c r="C50" s="343"/>
      <c r="D50" s="343"/>
      <c r="E50" s="343"/>
    </row>
    <row r="51" spans="1:5" ht="12.75">
      <c r="A51" s="1471"/>
      <c r="B51" s="1472"/>
      <c r="C51" s="343"/>
      <c r="D51" s="343"/>
      <c r="E51" s="343"/>
    </row>
    <row r="52" spans="1:5" ht="12.75">
      <c r="A52" s="1471"/>
      <c r="B52" s="1472"/>
      <c r="C52" s="343"/>
      <c r="D52" s="343"/>
      <c r="E52" s="343"/>
    </row>
    <row r="53" spans="1:5" ht="12.75">
      <c r="A53" s="1471"/>
      <c r="B53" s="1472"/>
      <c r="C53" s="343"/>
      <c r="D53" s="343"/>
      <c r="E53" s="343"/>
    </row>
    <row r="54" spans="1:5" ht="12.75">
      <c r="A54" s="1471"/>
      <c r="B54" s="1472"/>
      <c r="C54" s="343"/>
      <c r="D54" s="343"/>
      <c r="E54" s="343"/>
    </row>
    <row r="55" spans="1:5" ht="12.75">
      <c r="A55" s="1471"/>
      <c r="B55" s="1472"/>
      <c r="C55" s="343"/>
      <c r="D55" s="343"/>
      <c r="E55" s="343"/>
    </row>
    <row r="56" spans="1:5" ht="12.75">
      <c r="A56" s="1471"/>
      <c r="B56" s="1472"/>
      <c r="C56" s="343"/>
      <c r="D56" s="343"/>
      <c r="E56" s="343"/>
    </row>
    <row r="57" spans="1:5" ht="12.75">
      <c r="A57" s="1471"/>
      <c r="B57" s="1472"/>
      <c r="C57" s="343"/>
      <c r="D57" s="343"/>
      <c r="E57" s="343"/>
    </row>
    <row r="58" spans="1:5" ht="12.75">
      <c r="A58" s="790" t="s">
        <v>1175</v>
      </c>
      <c r="B58" s="790"/>
      <c r="C58" s="2072" t="s">
        <v>1144</v>
      </c>
      <c r="D58" s="2096"/>
      <c r="E58" s="2096"/>
    </row>
    <row r="59" spans="1:5" ht="12.75">
      <c r="A59" s="132" t="s">
        <v>167</v>
      </c>
      <c r="B59" s="132"/>
      <c r="C59" s="2095" t="s">
        <v>168</v>
      </c>
      <c r="D59" s="2095"/>
      <c r="E59" s="2095"/>
    </row>
    <row r="60" spans="1:5" ht="12.75">
      <c r="A60" s="144"/>
      <c r="B60" s="1006"/>
      <c r="C60" s="343"/>
      <c r="D60" s="21"/>
      <c r="E60" s="343"/>
    </row>
    <row r="61" spans="1:5" ht="12.75">
      <c r="A61" s="144"/>
      <c r="B61" s="1006"/>
      <c r="C61" s="343"/>
      <c r="D61" s="21"/>
      <c r="E61" s="343"/>
    </row>
    <row r="62" spans="1:5" ht="12.75">
      <c r="A62" s="144"/>
      <c r="B62" s="1006"/>
      <c r="C62" s="343"/>
      <c r="D62" s="21"/>
      <c r="E62" s="343"/>
    </row>
    <row r="63" spans="1:5" ht="12.75">
      <c r="A63" s="144"/>
      <c r="B63" s="1006"/>
      <c r="C63" s="343"/>
      <c r="D63" s="21"/>
      <c r="E63" s="343"/>
    </row>
    <row r="64" spans="1:5" ht="12.75">
      <c r="A64" s="144"/>
      <c r="B64" s="1006"/>
      <c r="C64" s="343"/>
      <c r="D64" s="21"/>
      <c r="E64" s="343"/>
    </row>
    <row r="65" spans="1:5" ht="15.75">
      <c r="A65" s="1971" t="s">
        <v>1174</v>
      </c>
      <c r="B65" s="723"/>
      <c r="C65" s="343"/>
      <c r="D65" s="21"/>
      <c r="E65" s="343"/>
    </row>
    <row r="66" spans="1:5" ht="15.75">
      <c r="A66" s="1971" t="s">
        <v>197</v>
      </c>
      <c r="B66" s="723"/>
      <c r="C66" s="343"/>
      <c r="D66" s="21"/>
      <c r="E66" s="343"/>
    </row>
    <row r="67" spans="1:5" ht="16.5" thickBot="1">
      <c r="A67" s="1971"/>
      <c r="B67" s="723"/>
      <c r="C67" s="343"/>
      <c r="D67" s="21"/>
      <c r="E67" s="343"/>
    </row>
    <row r="68" spans="1:5" ht="12.75">
      <c r="A68" s="1467" t="s">
        <v>58</v>
      </c>
      <c r="B68" s="281"/>
      <c r="C68" s="280" t="s">
        <v>59</v>
      </c>
      <c r="D68" s="280" t="s">
        <v>60</v>
      </c>
      <c r="E68" s="280" t="s">
        <v>61</v>
      </c>
    </row>
    <row r="69" spans="1:5" ht="13.5" thickBot="1">
      <c r="A69" s="807"/>
      <c r="B69" s="153"/>
      <c r="C69" s="1004"/>
      <c r="D69" s="1004"/>
      <c r="E69" s="1004"/>
    </row>
    <row r="70" spans="1:5" ht="12.75">
      <c r="A70" s="2089" t="s">
        <v>464</v>
      </c>
      <c r="B70" s="2090"/>
      <c r="C70" s="2090"/>
      <c r="D70" s="2090"/>
      <c r="E70" s="2091"/>
    </row>
    <row r="71" spans="1:5" ht="12.75">
      <c r="A71" s="1468" t="s">
        <v>1274</v>
      </c>
      <c r="B71" s="1298" t="s">
        <v>1279</v>
      </c>
      <c r="C71" s="1969" t="s">
        <v>128</v>
      </c>
      <c r="D71" s="1969"/>
      <c r="E71" s="1969" t="s">
        <v>128</v>
      </c>
    </row>
    <row r="72" spans="1:5" ht="12.75">
      <c r="A72" s="1468" t="s">
        <v>548</v>
      </c>
      <c r="B72" s="1298" t="s">
        <v>559</v>
      </c>
      <c r="C72" s="1969" t="s">
        <v>128</v>
      </c>
      <c r="D72" s="1969"/>
      <c r="E72" s="1969" t="s">
        <v>128</v>
      </c>
    </row>
    <row r="73" spans="1:5" ht="12.75">
      <c r="A73" s="1468" t="s">
        <v>1275</v>
      </c>
      <c r="B73" s="1298" t="s">
        <v>1280</v>
      </c>
      <c r="C73" s="1969" t="s">
        <v>128</v>
      </c>
      <c r="D73" s="1969"/>
      <c r="E73" s="1969" t="s">
        <v>128</v>
      </c>
    </row>
    <row r="74" spans="1:5" ht="12.75">
      <c r="A74" s="1468" t="s">
        <v>549</v>
      </c>
      <c r="B74" s="1298" t="s">
        <v>560</v>
      </c>
      <c r="C74" s="1969" t="s">
        <v>128</v>
      </c>
      <c r="D74" s="1969"/>
      <c r="E74" s="1969" t="s">
        <v>128</v>
      </c>
    </row>
    <row r="75" spans="1:5" ht="12.75">
      <c r="A75" s="1468" t="s">
        <v>1276</v>
      </c>
      <c r="B75" s="1298" t="s">
        <v>509</v>
      </c>
      <c r="C75" s="1969" t="s">
        <v>128</v>
      </c>
      <c r="D75" s="1969"/>
      <c r="E75" s="1969" t="s">
        <v>128</v>
      </c>
    </row>
    <row r="76" spans="1:5" ht="12.75">
      <c r="A76" s="1468" t="s">
        <v>1277</v>
      </c>
      <c r="B76" s="1298" t="s">
        <v>1281</v>
      </c>
      <c r="C76" s="1969" t="s">
        <v>128</v>
      </c>
      <c r="D76" s="1969"/>
      <c r="E76" s="1969" t="s">
        <v>128</v>
      </c>
    </row>
    <row r="77" spans="1:5" ht="12.75">
      <c r="A77" s="1468" t="s">
        <v>1278</v>
      </c>
      <c r="B77" s="1298" t="s">
        <v>550</v>
      </c>
      <c r="C77" s="1969" t="s">
        <v>128</v>
      </c>
      <c r="D77" s="1969"/>
      <c r="E77" s="1969" t="s">
        <v>128</v>
      </c>
    </row>
    <row r="78" spans="1:5" ht="24">
      <c r="A78" s="1468" t="s">
        <v>552</v>
      </c>
      <c r="B78" s="2010" t="s">
        <v>561</v>
      </c>
      <c r="C78" s="1969" t="s">
        <v>128</v>
      </c>
      <c r="D78" s="1969"/>
      <c r="E78" s="1969" t="s">
        <v>128</v>
      </c>
    </row>
    <row r="79" spans="1:5" ht="12.75">
      <c r="A79" s="1468">
        <v>70.61</v>
      </c>
      <c r="B79" s="1298" t="s">
        <v>555</v>
      </c>
      <c r="C79" s="1969" t="s">
        <v>128</v>
      </c>
      <c r="D79" s="1969"/>
      <c r="E79" s="1969" t="s">
        <v>128</v>
      </c>
    </row>
    <row r="80" spans="1:5" ht="24">
      <c r="A80" s="1468" t="s">
        <v>554</v>
      </c>
      <c r="B80" s="2010" t="s">
        <v>562</v>
      </c>
      <c r="C80" s="1969" t="s">
        <v>128</v>
      </c>
      <c r="D80" s="1969"/>
      <c r="E80" s="1969" t="s">
        <v>128</v>
      </c>
    </row>
    <row r="81" spans="1:5" ht="12.75">
      <c r="A81" s="1468"/>
      <c r="B81" s="1298"/>
      <c r="C81" s="1969"/>
      <c r="D81" s="1969"/>
      <c r="E81" s="1969"/>
    </row>
    <row r="82" spans="1:5" ht="12.75">
      <c r="A82" s="1468" t="s">
        <v>1282</v>
      </c>
      <c r="B82" s="1298" t="s">
        <v>510</v>
      </c>
      <c r="C82" s="1969"/>
      <c r="D82" s="1969" t="s">
        <v>128</v>
      </c>
      <c r="E82" s="1969" t="s">
        <v>128</v>
      </c>
    </row>
    <row r="83" spans="1:5" ht="12.75">
      <c r="A83" s="1468" t="s">
        <v>1283</v>
      </c>
      <c r="B83" s="1298" t="s">
        <v>637</v>
      </c>
      <c r="C83" s="1969"/>
      <c r="D83" s="1969" t="s">
        <v>128</v>
      </c>
      <c r="E83" s="1969" t="s">
        <v>128</v>
      </c>
    </row>
    <row r="84" spans="1:5" ht="12.75">
      <c r="A84" s="1468" t="s">
        <v>1284</v>
      </c>
      <c r="B84" s="1298" t="s">
        <v>511</v>
      </c>
      <c r="C84" s="1969"/>
      <c r="D84" s="1969" t="s">
        <v>128</v>
      </c>
      <c r="E84" s="1969" t="s">
        <v>128</v>
      </c>
    </row>
    <row r="85" spans="1:5" ht="12.75">
      <c r="A85" s="1468" t="s">
        <v>1285</v>
      </c>
      <c r="B85" s="1298" t="s">
        <v>512</v>
      </c>
      <c r="C85" s="1969"/>
      <c r="D85" s="1969" t="s">
        <v>128</v>
      </c>
      <c r="E85" s="1969" t="s">
        <v>128</v>
      </c>
    </row>
    <row r="86" spans="1:5" ht="12.75">
      <c r="A86" s="1468" t="s">
        <v>1286</v>
      </c>
      <c r="B86" s="1298" t="s">
        <v>465</v>
      </c>
      <c r="C86" s="1969"/>
      <c r="D86" s="1969" t="s">
        <v>128</v>
      </c>
      <c r="E86" s="1969" t="s">
        <v>128</v>
      </c>
    </row>
    <row r="87" spans="1:5" ht="12.75">
      <c r="A87" s="1468" t="s">
        <v>1287</v>
      </c>
      <c r="B87" s="1298" t="s">
        <v>513</v>
      </c>
      <c r="C87" s="1969"/>
      <c r="D87" s="1969" t="s">
        <v>128</v>
      </c>
      <c r="E87" s="1969" t="s">
        <v>128</v>
      </c>
    </row>
    <row r="88" spans="1:5" ht="12.75">
      <c r="A88" s="1468" t="s">
        <v>1288</v>
      </c>
      <c r="B88" s="1298" t="s">
        <v>572</v>
      </c>
      <c r="C88" s="1969"/>
      <c r="D88" s="1969" t="s">
        <v>128</v>
      </c>
      <c r="E88" s="1969" t="s">
        <v>128</v>
      </c>
    </row>
    <row r="89" spans="1:5" ht="12.75">
      <c r="A89" s="1297" t="s">
        <v>573</v>
      </c>
      <c r="B89" s="1298"/>
      <c r="C89" s="1969"/>
      <c r="D89" s="1969"/>
      <c r="E89" s="1969"/>
    </row>
    <row r="90" spans="1:5" ht="12.75">
      <c r="A90" s="1468" t="s">
        <v>1289</v>
      </c>
      <c r="B90" s="1299" t="s">
        <v>574</v>
      </c>
      <c r="C90" s="1969"/>
      <c r="D90" s="1969" t="s">
        <v>128</v>
      </c>
      <c r="E90" s="1969" t="s">
        <v>128</v>
      </c>
    </row>
    <row r="91" spans="1:5" ht="12.75">
      <c r="A91" s="1468" t="s">
        <v>1290</v>
      </c>
      <c r="B91" s="1299" t="s">
        <v>579</v>
      </c>
      <c r="C91" s="1969"/>
      <c r="D91" s="1969" t="s">
        <v>128</v>
      </c>
      <c r="E91" s="1969" t="s">
        <v>128</v>
      </c>
    </row>
    <row r="92" spans="1:5" ht="12.75">
      <c r="A92" s="1468" t="s">
        <v>1291</v>
      </c>
      <c r="B92" s="1298" t="s">
        <v>483</v>
      </c>
      <c r="C92" s="1969"/>
      <c r="D92" s="1969" t="s">
        <v>128</v>
      </c>
      <c r="E92" s="1969" t="s">
        <v>128</v>
      </c>
    </row>
    <row r="93" spans="1:5" ht="12.75">
      <c r="A93" s="1468" t="s">
        <v>1292</v>
      </c>
      <c r="B93" s="1298" t="s">
        <v>484</v>
      </c>
      <c r="C93" s="1969"/>
      <c r="D93" s="1969" t="s">
        <v>128</v>
      </c>
      <c r="E93" s="1969" t="s">
        <v>128</v>
      </c>
    </row>
    <row r="94" spans="1:5" ht="12.75">
      <c r="A94" s="1468" t="s">
        <v>1293</v>
      </c>
      <c r="B94" s="1298" t="s">
        <v>485</v>
      </c>
      <c r="C94" s="1969"/>
      <c r="D94" s="1969" t="s">
        <v>128</v>
      </c>
      <c r="E94" s="1969" t="s">
        <v>128</v>
      </c>
    </row>
    <row r="95" spans="1:5" ht="12.75">
      <c r="A95" s="1468" t="s">
        <v>1294</v>
      </c>
      <c r="B95" s="1298" t="s">
        <v>486</v>
      </c>
      <c r="C95" s="1969"/>
      <c r="D95" s="1969" t="s">
        <v>128</v>
      </c>
      <c r="E95" s="1969" t="s">
        <v>128</v>
      </c>
    </row>
    <row r="96" spans="1:5" ht="12.75">
      <c r="A96" s="1468" t="s">
        <v>575</v>
      </c>
      <c r="B96" s="1298"/>
      <c r="C96" s="1969"/>
      <c r="D96" s="1969"/>
      <c r="E96" s="1969"/>
    </row>
    <row r="97" spans="1:5" ht="12.75">
      <c r="A97" s="1468" t="s">
        <v>487</v>
      </c>
      <c r="B97" s="1298" t="s">
        <v>905</v>
      </c>
      <c r="C97" s="1969" t="s">
        <v>128</v>
      </c>
      <c r="D97" s="1969" t="s">
        <v>128</v>
      </c>
      <c r="E97" s="1969" t="s">
        <v>128</v>
      </c>
    </row>
    <row r="98" spans="1:5" ht="12.75">
      <c r="A98" s="1468" t="s">
        <v>488</v>
      </c>
      <c r="B98" s="1298" t="s">
        <v>1398</v>
      </c>
      <c r="C98" s="1969" t="s">
        <v>128</v>
      </c>
      <c r="D98" s="1969" t="s">
        <v>128</v>
      </c>
      <c r="E98" s="1969" t="s">
        <v>128</v>
      </c>
    </row>
    <row r="99" spans="1:5" ht="12.75">
      <c r="A99" s="1468" t="s">
        <v>490</v>
      </c>
      <c r="B99" s="1298"/>
      <c r="C99" s="1969"/>
      <c r="D99" s="1969"/>
      <c r="E99" s="1969"/>
    </row>
    <row r="100" spans="1:5" ht="12.75">
      <c r="A100" s="1468" t="s">
        <v>491</v>
      </c>
      <c r="B100" s="1298" t="s">
        <v>578</v>
      </c>
      <c r="C100" s="2073" t="s">
        <v>466</v>
      </c>
      <c r="D100" s="2074"/>
      <c r="E100" s="2075"/>
    </row>
    <row r="101" spans="1:5" ht="12.75">
      <c r="A101" s="1468" t="s">
        <v>492</v>
      </c>
      <c r="B101" s="1298" t="s">
        <v>578</v>
      </c>
      <c r="C101" s="2071"/>
      <c r="D101" s="2069"/>
      <c r="E101" s="2070"/>
    </row>
    <row r="102" spans="1:5" ht="12.75">
      <c r="A102" s="1468" t="s">
        <v>482</v>
      </c>
      <c r="B102" s="1298"/>
      <c r="C102" s="1969"/>
      <c r="D102" s="1969"/>
      <c r="E102" s="1969"/>
    </row>
    <row r="103" spans="1:5" ht="12.75">
      <c r="A103" s="1468" t="s">
        <v>496</v>
      </c>
      <c r="B103" s="1298" t="s">
        <v>494</v>
      </c>
      <c r="C103" s="1969" t="s">
        <v>128</v>
      </c>
      <c r="D103" s="1969" t="s">
        <v>128</v>
      </c>
      <c r="E103" s="1969" t="s">
        <v>128</v>
      </c>
    </row>
    <row r="104" spans="1:5" ht="12.75">
      <c r="A104" s="1468" t="s">
        <v>497</v>
      </c>
      <c r="B104" s="1298" t="s">
        <v>495</v>
      </c>
      <c r="C104" s="1969" t="s">
        <v>128</v>
      </c>
      <c r="D104" s="1969" t="s">
        <v>128</v>
      </c>
      <c r="E104" s="1969" t="s">
        <v>128</v>
      </c>
    </row>
    <row r="105" spans="1:5" ht="12.75">
      <c r="A105" s="1468" t="s">
        <v>498</v>
      </c>
      <c r="B105" s="1298" t="s">
        <v>467</v>
      </c>
      <c r="C105" s="1969" t="s">
        <v>128</v>
      </c>
      <c r="D105" s="1969" t="s">
        <v>128</v>
      </c>
      <c r="E105" s="1969" t="s">
        <v>128</v>
      </c>
    </row>
    <row r="106" spans="1:5" ht="12.75">
      <c r="A106" s="1468" t="s">
        <v>499</v>
      </c>
      <c r="B106" s="1298" t="s">
        <v>577</v>
      </c>
      <c r="C106" s="1969" t="s">
        <v>128</v>
      </c>
      <c r="D106" s="1969" t="s">
        <v>128</v>
      </c>
      <c r="E106" s="1969" t="s">
        <v>128</v>
      </c>
    </row>
    <row r="107" spans="1:5" ht="12.75">
      <c r="A107" s="1468" t="s">
        <v>500</v>
      </c>
      <c r="B107" s="1298" t="s">
        <v>576</v>
      </c>
      <c r="C107" s="1969" t="s">
        <v>128</v>
      </c>
      <c r="D107" s="1969" t="s">
        <v>128</v>
      </c>
      <c r="E107" s="1969" t="s">
        <v>128</v>
      </c>
    </row>
    <row r="114" spans="1:5" ht="15.75">
      <c r="A114" s="1971"/>
      <c r="B114" s="723"/>
      <c r="C114" s="343"/>
      <c r="D114" s="21"/>
      <c r="E114" s="343"/>
    </row>
    <row r="116" spans="1:6" s="21" customFormat="1" ht="12.75">
      <c r="A116" s="790" t="s">
        <v>1175</v>
      </c>
      <c r="B116" s="790"/>
      <c r="C116" s="2096" t="s">
        <v>1144</v>
      </c>
      <c r="D116" s="2096"/>
      <c r="E116" s="2096"/>
      <c r="F116" s="82"/>
    </row>
    <row r="117" spans="1:256" s="790" customFormat="1" ht="12.75">
      <c r="A117" s="132" t="s">
        <v>169</v>
      </c>
      <c r="B117" s="132"/>
      <c r="C117" s="2095" t="s">
        <v>291</v>
      </c>
      <c r="D117" s="2095"/>
      <c r="E117" s="2095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13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13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13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  <c r="HW117" s="132"/>
      <c r="HX117" s="132"/>
      <c r="HY117" s="132"/>
      <c r="HZ117" s="132"/>
      <c r="IA117" s="132"/>
      <c r="IB117" s="132"/>
      <c r="IC117" s="132"/>
      <c r="ID117" s="132"/>
      <c r="IE117" s="132"/>
      <c r="IF117" s="132"/>
      <c r="IG117" s="132"/>
      <c r="IH117" s="132"/>
      <c r="II117" s="132"/>
      <c r="IJ117" s="132"/>
      <c r="IK117" s="132"/>
      <c r="IL117" s="132"/>
      <c r="IM117" s="132"/>
      <c r="IN117" s="132"/>
      <c r="IO117" s="132"/>
      <c r="IP117" s="132"/>
      <c r="IQ117" s="132"/>
      <c r="IR117" s="132"/>
      <c r="IS117" s="132"/>
      <c r="IT117" s="132"/>
      <c r="IU117" s="132"/>
      <c r="IV117" s="132"/>
    </row>
  </sheetData>
  <mergeCells count="13">
    <mergeCell ref="A43:E43"/>
    <mergeCell ref="A39:E39"/>
    <mergeCell ref="A41:E41"/>
    <mergeCell ref="A70:E70"/>
    <mergeCell ref="C116:E116"/>
    <mergeCell ref="C117:E117"/>
    <mergeCell ref="C58:E58"/>
    <mergeCell ref="C59:E59"/>
    <mergeCell ref="C100:E101"/>
    <mergeCell ref="A9:E9"/>
    <mergeCell ref="A13:E13"/>
    <mergeCell ref="A23:E23"/>
    <mergeCell ref="A32:E32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90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74"/>
  <sheetViews>
    <sheetView zoomScaleSheetLayoutView="100" workbookViewId="0" topLeftCell="A11">
      <selection activeCell="F5" sqref="F5:J5"/>
    </sheetView>
  </sheetViews>
  <sheetFormatPr defaultColWidth="9.140625" defaultRowHeight="12.75"/>
  <cols>
    <col min="1" max="2" width="20.7109375" style="1" customWidth="1"/>
    <col min="3" max="3" width="4.7109375" style="1" customWidth="1"/>
    <col min="4" max="8" width="12.7109375" style="1" customWidth="1"/>
    <col min="9" max="16384" width="9.140625" style="1" customWidth="1"/>
  </cols>
  <sheetData>
    <row r="1" ht="12.75"/>
    <row r="2" ht="12.75"/>
    <row r="3" ht="12.75"/>
    <row r="4" ht="12.75"/>
    <row r="6" spans="1:9" ht="15">
      <c r="A6" s="341" t="s">
        <v>1174</v>
      </c>
      <c r="B6" s="858"/>
      <c r="I6" s="316"/>
    </row>
    <row r="7" spans="1:4" ht="15.75">
      <c r="A7" s="725" t="s">
        <v>961</v>
      </c>
      <c r="B7" s="815"/>
      <c r="C7" s="21"/>
      <c r="D7" s="21"/>
    </row>
    <row r="8" spans="1:4" ht="15.75">
      <c r="A8" s="723" t="s">
        <v>962</v>
      </c>
      <c r="B8" s="815"/>
      <c r="C8" s="21"/>
      <c r="D8" s="21"/>
    </row>
    <row r="9" ht="15.75" thickBot="1">
      <c r="B9" s="859"/>
    </row>
    <row r="10" spans="1:8" ht="13.5" thickTop="1">
      <c r="A10" s="771"/>
      <c r="B10" s="772"/>
      <c r="C10" s="729"/>
      <c r="D10" s="729"/>
      <c r="E10" s="729"/>
      <c r="F10" s="729"/>
      <c r="G10" s="729"/>
      <c r="H10" s="730"/>
    </row>
    <row r="11" spans="1:8" ht="15.75" thickBot="1">
      <c r="A11" s="337" t="s">
        <v>983</v>
      </c>
      <c r="B11" s="343"/>
      <c r="C11" s="2064">
        <f>'Cover '!F5</f>
        <v>0</v>
      </c>
      <c r="D11" s="2064"/>
      <c r="E11" s="2064"/>
      <c r="F11" s="2064"/>
      <c r="G11" s="2064"/>
      <c r="H11" s="2052"/>
    </row>
    <row r="12" spans="1:8" ht="15">
      <c r="A12" s="337"/>
      <c r="B12" s="343"/>
      <c r="H12" s="774"/>
    </row>
    <row r="13" spans="1:8" ht="15.75" thickBot="1">
      <c r="A13" s="337" t="s">
        <v>1524</v>
      </c>
      <c r="B13" s="343"/>
      <c r="C13" s="2064">
        <f>'Cover '!F7</f>
        <v>0</v>
      </c>
      <c r="D13" s="2064"/>
      <c r="E13" s="2064"/>
      <c r="F13" s="2064"/>
      <c r="G13" s="2064"/>
      <c r="H13" s="2052"/>
    </row>
    <row r="14" spans="1:8" ht="12.75">
      <c r="A14" s="330"/>
      <c r="B14" s="343"/>
      <c r="C14" s="811"/>
      <c r="D14" s="811"/>
      <c r="E14" s="811"/>
      <c r="F14" s="811"/>
      <c r="G14" s="811"/>
      <c r="H14" s="812"/>
    </row>
    <row r="15" spans="1:8" ht="15.75" thickBot="1">
      <c r="A15" s="337" t="s">
        <v>1520</v>
      </c>
      <c r="B15" s="343"/>
      <c r="C15" s="2064"/>
      <c r="D15" s="2064"/>
      <c r="E15" s="2064"/>
      <c r="F15" s="2064"/>
      <c r="G15" s="2064"/>
      <c r="H15" s="2052"/>
    </row>
    <row r="16" spans="1:8" ht="13.5" thickBot="1">
      <c r="A16" s="347"/>
      <c r="B16" s="695"/>
      <c r="C16" s="861"/>
      <c r="D16" s="861"/>
      <c r="E16" s="861"/>
      <c r="F16" s="861"/>
      <c r="G16" s="861"/>
      <c r="H16" s="862"/>
    </row>
    <row r="17" spans="1:8" ht="13.5" thickTop="1">
      <c r="A17" s="21"/>
      <c r="B17" s="343"/>
      <c r="C17" s="734"/>
      <c r="D17" s="734"/>
      <c r="E17" s="734"/>
      <c r="F17" s="734"/>
      <c r="G17" s="734"/>
      <c r="H17" s="734"/>
    </row>
    <row r="18" spans="3:8" ht="15.75" thickBot="1">
      <c r="C18" s="494"/>
      <c r="D18" s="494"/>
      <c r="E18" s="494"/>
      <c r="F18" s="494"/>
      <c r="H18" s="837" t="s">
        <v>174</v>
      </c>
    </row>
    <row r="19" spans="1:8" ht="48">
      <c r="A19" s="173" t="s">
        <v>965</v>
      </c>
      <c r="B19" s="965"/>
      <c r="C19" s="966"/>
      <c r="D19" s="2252" t="s">
        <v>83</v>
      </c>
      <c r="E19" s="2252" t="s">
        <v>973</v>
      </c>
      <c r="F19" s="2322" t="s">
        <v>974</v>
      </c>
      <c r="G19" s="86" t="s">
        <v>977</v>
      </c>
      <c r="H19" s="168" t="s">
        <v>978</v>
      </c>
    </row>
    <row r="20" spans="1:8" ht="24">
      <c r="A20" s="174"/>
      <c r="B20" s="967"/>
      <c r="C20" s="968"/>
      <c r="D20" s="2253"/>
      <c r="E20" s="2253"/>
      <c r="F20" s="2323"/>
      <c r="G20" s="36" t="s">
        <v>972</v>
      </c>
      <c r="H20" s="299"/>
    </row>
    <row r="21" spans="1:8" ht="15.75" thickBot="1">
      <c r="A21" s="174"/>
      <c r="B21" s="967"/>
      <c r="C21" s="968"/>
      <c r="D21" s="968">
        <v>1</v>
      </c>
      <c r="E21" s="968">
        <v>2</v>
      </c>
      <c r="F21" s="609">
        <v>3</v>
      </c>
      <c r="G21" s="36">
        <v>4</v>
      </c>
      <c r="H21" s="299">
        <v>5</v>
      </c>
    </row>
    <row r="22" spans="1:8" ht="15" customHeight="1">
      <c r="A22" s="672" t="s">
        <v>969</v>
      </c>
      <c r="B22" s="207"/>
      <c r="C22" s="501">
        <v>10</v>
      </c>
      <c r="D22" s="1912"/>
      <c r="E22" s="1912"/>
      <c r="F22" s="1912"/>
      <c r="G22" s="1518">
        <f>D22-(E22+F22)</f>
        <v>0</v>
      </c>
      <c r="H22" s="1549"/>
    </row>
    <row r="23" spans="1:8" ht="21.75" customHeight="1">
      <c r="A23" s="2299" t="s">
        <v>966</v>
      </c>
      <c r="B23" s="622" t="s">
        <v>967</v>
      </c>
      <c r="C23" s="505">
        <v>20</v>
      </c>
      <c r="D23" s="1961"/>
      <c r="E23" s="1961"/>
      <c r="F23" s="1962"/>
      <c r="G23" s="1504">
        <f aca="true" t="shared" si="0" ref="G23:G31">D23-(E23+F23)</f>
        <v>0</v>
      </c>
      <c r="H23" s="1513"/>
    </row>
    <row r="24" spans="1:8" ht="15">
      <c r="A24" s="2300"/>
      <c r="B24" s="635" t="s">
        <v>857</v>
      </c>
      <c r="C24" s="62">
        <v>21</v>
      </c>
      <c r="D24" s="1918"/>
      <c r="E24" s="1918"/>
      <c r="F24" s="1920"/>
      <c r="G24" s="1504">
        <f t="shared" si="0"/>
        <v>0</v>
      </c>
      <c r="H24" s="1505"/>
    </row>
    <row r="25" spans="1:8" ht="22.5">
      <c r="A25" s="2301"/>
      <c r="B25" s="636" t="s">
        <v>968</v>
      </c>
      <c r="C25" s="62">
        <v>22</v>
      </c>
      <c r="D25" s="1918"/>
      <c r="E25" s="1918"/>
      <c r="F25" s="1920"/>
      <c r="G25" s="1504">
        <f t="shared" si="0"/>
        <v>0</v>
      </c>
      <c r="H25" s="1505"/>
    </row>
    <row r="26" spans="1:8" ht="22.5" customHeight="1">
      <c r="A26" s="2320" t="s">
        <v>970</v>
      </c>
      <c r="B26" s="2261"/>
      <c r="C26" s="62">
        <v>30</v>
      </c>
      <c r="D26" s="1918"/>
      <c r="E26" s="1918"/>
      <c r="F26" s="1918"/>
      <c r="G26" s="1504">
        <f t="shared" si="0"/>
        <v>0</v>
      </c>
      <c r="H26" s="1505"/>
    </row>
    <row r="27" spans="1:8" ht="22.5" customHeight="1">
      <c r="A27" s="2317" t="s">
        <v>971</v>
      </c>
      <c r="B27" s="2318"/>
      <c r="C27" s="62">
        <v>40</v>
      </c>
      <c r="D27" s="1918"/>
      <c r="E27" s="1918"/>
      <c r="F27" s="1920"/>
      <c r="G27" s="1504">
        <f t="shared" si="0"/>
        <v>0</v>
      </c>
      <c r="H27" s="1505"/>
    </row>
    <row r="28" spans="1:8" ht="22.5" customHeight="1">
      <c r="A28" s="2170" t="s">
        <v>979</v>
      </c>
      <c r="B28" s="2319"/>
      <c r="C28" s="62">
        <v>41</v>
      </c>
      <c r="D28" s="1918"/>
      <c r="E28" s="1918"/>
      <c r="F28" s="1920"/>
      <c r="G28" s="1504">
        <f t="shared" si="0"/>
        <v>0</v>
      </c>
      <c r="H28" s="1505"/>
    </row>
    <row r="29" spans="1:8" ht="16.5" customHeight="1">
      <c r="A29" s="178" t="s">
        <v>964</v>
      </c>
      <c r="B29" s="624"/>
      <c r="C29" s="62">
        <v>50</v>
      </c>
      <c r="D29" s="1918"/>
      <c r="E29" s="1918"/>
      <c r="F29" s="1920"/>
      <c r="G29" s="1504">
        <f t="shared" si="0"/>
        <v>0</v>
      </c>
      <c r="H29" s="1505"/>
    </row>
    <row r="30" spans="1:8" ht="15">
      <c r="A30" s="259" t="s">
        <v>963</v>
      </c>
      <c r="B30" s="637"/>
      <c r="C30" s="62">
        <v>60</v>
      </c>
      <c r="D30" s="1918"/>
      <c r="E30" s="1918"/>
      <c r="F30" s="1920"/>
      <c r="G30" s="1504">
        <f t="shared" si="0"/>
        <v>0</v>
      </c>
      <c r="H30" s="1505"/>
    </row>
    <row r="31" spans="1:8" ht="15">
      <c r="A31" s="213" t="s">
        <v>975</v>
      </c>
      <c r="B31" s="632"/>
      <c r="C31" s="62">
        <v>70</v>
      </c>
      <c r="D31" s="1918"/>
      <c r="E31" s="1918"/>
      <c r="F31" s="1918"/>
      <c r="G31" s="1512">
        <f t="shared" si="0"/>
        <v>0</v>
      </c>
      <c r="H31" s="1505"/>
    </row>
    <row r="32" spans="1:8" ht="15.75" thickBot="1">
      <c r="A32" s="664" t="s">
        <v>976</v>
      </c>
      <c r="B32" s="665"/>
      <c r="C32" s="563">
        <v>80</v>
      </c>
      <c r="D32" s="1508">
        <f>SUM(D22:D31)</f>
        <v>0</v>
      </c>
      <c r="E32" s="1508">
        <f>SUM(E22:E31)</f>
        <v>0</v>
      </c>
      <c r="F32" s="1508">
        <f>SUM(F22:F31)</f>
        <v>0</v>
      </c>
      <c r="G32" s="1508">
        <f>SUM(G22:G31)</f>
        <v>0</v>
      </c>
      <c r="H32" s="1509">
        <f>SUM(H22:H31)</f>
        <v>0</v>
      </c>
    </row>
    <row r="33" spans="1:8" ht="15">
      <c r="A33" s="611"/>
      <c r="B33" s="65"/>
      <c r="C33" s="511"/>
      <c r="D33" s="511"/>
      <c r="E33" s="511"/>
      <c r="F33" s="511"/>
      <c r="G33" s="343"/>
      <c r="H33" s="343"/>
    </row>
    <row r="34" spans="1:8" ht="15">
      <c r="A34" s="611"/>
      <c r="B34" s="65"/>
      <c r="C34" s="511"/>
      <c r="D34" s="511"/>
      <c r="E34" s="511"/>
      <c r="F34" s="511"/>
      <c r="G34" s="343"/>
      <c r="H34" s="343"/>
    </row>
    <row r="35" spans="1:8" ht="15">
      <c r="A35" s="611"/>
      <c r="B35" s="65"/>
      <c r="C35" s="511"/>
      <c r="D35" s="511"/>
      <c r="E35" s="511"/>
      <c r="F35" s="511"/>
      <c r="G35" s="343"/>
      <c r="H35" s="343"/>
    </row>
    <row r="36" spans="1:8" ht="15">
      <c r="A36" s="611"/>
      <c r="B36" s="65"/>
      <c r="C36" s="511"/>
      <c r="D36" s="511"/>
      <c r="E36" s="511"/>
      <c r="F36" s="511"/>
      <c r="G36" s="343"/>
      <c r="H36" s="343"/>
    </row>
    <row r="37" spans="1:8" ht="15">
      <c r="A37" s="611"/>
      <c r="B37" s="65"/>
      <c r="C37" s="511"/>
      <c r="D37" s="511"/>
      <c r="E37" s="511"/>
      <c r="F37" s="511"/>
      <c r="G37" s="343"/>
      <c r="H37" s="343"/>
    </row>
    <row r="38" spans="1:8" ht="15">
      <c r="A38" s="611"/>
      <c r="B38" s="65"/>
      <c r="C38" s="511"/>
      <c r="D38" s="511"/>
      <c r="E38" s="511"/>
      <c r="F38" s="511"/>
      <c r="G38" s="343"/>
      <c r="H38" s="343"/>
    </row>
    <row r="39" spans="1:8" ht="15">
      <c r="A39" s="611"/>
      <c r="B39" s="65"/>
      <c r="C39" s="511"/>
      <c r="D39" s="511"/>
      <c r="E39" s="511"/>
      <c r="F39" s="511"/>
      <c r="G39" s="343"/>
      <c r="H39" s="343"/>
    </row>
    <row r="40" spans="1:8" ht="15">
      <c r="A40" s="611"/>
      <c r="B40" s="65"/>
      <c r="C40" s="511"/>
      <c r="D40" s="511"/>
      <c r="E40" s="511"/>
      <c r="F40" s="511"/>
      <c r="G40" s="343"/>
      <c r="H40" s="343"/>
    </row>
    <row r="41" spans="1:8" ht="15">
      <c r="A41" s="611"/>
      <c r="B41" s="65"/>
      <c r="C41" s="511"/>
      <c r="D41" s="511"/>
      <c r="E41" s="511"/>
      <c r="F41" s="511"/>
      <c r="G41" s="343"/>
      <c r="H41" s="343"/>
    </row>
    <row r="42" spans="1:8" ht="15">
      <c r="A42" s="611"/>
      <c r="B42" s="65"/>
      <c r="C42" s="511"/>
      <c r="D42" s="511"/>
      <c r="E42" s="511"/>
      <c r="F42" s="511"/>
      <c r="G42" s="343"/>
      <c r="H42" s="343"/>
    </row>
    <row r="43" spans="1:8" ht="15">
      <c r="A43" s="611"/>
      <c r="B43" s="65"/>
      <c r="C43" s="511"/>
      <c r="D43" s="511"/>
      <c r="E43" s="511"/>
      <c r="F43" s="511"/>
      <c r="G43" s="343"/>
      <c r="H43" s="343"/>
    </row>
    <row r="44" spans="1:8" ht="15">
      <c r="A44" s="611"/>
      <c r="B44" s="65"/>
      <c r="C44" s="511"/>
      <c r="D44" s="511"/>
      <c r="E44" s="511"/>
      <c r="F44" s="511"/>
      <c r="G44" s="343"/>
      <c r="H44" s="343"/>
    </row>
    <row r="45" spans="1:8" ht="15">
      <c r="A45" s="611"/>
      <c r="B45" s="65"/>
      <c r="C45" s="511"/>
      <c r="D45" s="511"/>
      <c r="E45" s="511"/>
      <c r="F45" s="511"/>
      <c r="G45" s="343"/>
      <c r="H45" s="343"/>
    </row>
    <row r="46" spans="1:8" ht="15">
      <c r="A46" s="611"/>
      <c r="B46" s="65"/>
      <c r="C46" s="511"/>
      <c r="D46" s="511"/>
      <c r="E46" s="511"/>
      <c r="F46" s="511"/>
      <c r="G46" s="343"/>
      <c r="H46" s="343"/>
    </row>
    <row r="47" spans="1:8" ht="15">
      <c r="A47" s="611"/>
      <c r="B47" s="65"/>
      <c r="C47" s="511"/>
      <c r="D47" s="511"/>
      <c r="E47" s="511"/>
      <c r="F47" s="511"/>
      <c r="G47" s="343"/>
      <c r="H47" s="343"/>
    </row>
    <row r="48" spans="1:8" ht="15">
      <c r="A48" s="611"/>
      <c r="B48" s="65"/>
      <c r="C48" s="511"/>
      <c r="D48" s="511"/>
      <c r="E48" s="511"/>
      <c r="F48" s="511"/>
      <c r="G48" s="343"/>
      <c r="H48" s="343"/>
    </row>
    <row r="49" spans="1:8" ht="15">
      <c r="A49" s="611"/>
      <c r="B49" s="65"/>
      <c r="C49" s="511"/>
      <c r="D49" s="511"/>
      <c r="E49" s="511"/>
      <c r="F49" s="511"/>
      <c r="G49" s="343"/>
      <c r="H49" s="343"/>
    </row>
    <row r="50" spans="1:8" ht="15">
      <c r="A50" s="611"/>
      <c r="B50" s="65"/>
      <c r="C50" s="511"/>
      <c r="D50" s="511"/>
      <c r="E50" s="511"/>
      <c r="F50" s="511"/>
      <c r="G50" s="343"/>
      <c r="H50" s="343"/>
    </row>
    <row r="51" spans="1:8" ht="15">
      <c r="A51" s="611"/>
      <c r="B51" s="65"/>
      <c r="C51" s="511"/>
      <c r="D51" s="511"/>
      <c r="E51" s="511"/>
      <c r="F51" s="511"/>
      <c r="G51" s="343"/>
      <c r="H51" s="343"/>
    </row>
    <row r="52" spans="1:8" ht="15">
      <c r="A52" s="633"/>
      <c r="B52" s="634"/>
      <c r="C52" s="671"/>
      <c r="D52" s="671"/>
      <c r="E52" s="671"/>
      <c r="F52" s="671"/>
      <c r="G52" s="856"/>
      <c r="H52" s="856"/>
    </row>
    <row r="53" spans="1:8" ht="12.75">
      <c r="A53" s="334" t="s">
        <v>1175</v>
      </c>
      <c r="B53" s="350"/>
      <c r="C53" s="2321" t="s">
        <v>1153</v>
      </c>
      <c r="D53" s="2321"/>
      <c r="E53" s="2321"/>
      <c r="F53" s="2321"/>
      <c r="G53" s="2321"/>
      <c r="H53" s="2321"/>
    </row>
    <row r="54" spans="1:8" ht="12.75">
      <c r="A54" s="342" t="s">
        <v>599</v>
      </c>
      <c r="B54" s="82"/>
      <c r="C54" s="2059" t="s">
        <v>603</v>
      </c>
      <c r="D54" s="2059"/>
      <c r="E54" s="2059"/>
      <c r="F54" s="2059"/>
      <c r="G54" s="2059"/>
      <c r="H54" s="2059"/>
    </row>
    <row r="55" spans="1:8" ht="15">
      <c r="A55" s="611"/>
      <c r="B55" s="65"/>
      <c r="C55" s="511"/>
      <c r="D55" s="511"/>
      <c r="E55" s="511"/>
      <c r="F55" s="511"/>
      <c r="G55" s="343"/>
      <c r="H55" s="343"/>
    </row>
    <row r="56" spans="1:8" ht="15">
      <c r="A56" s="611"/>
      <c r="B56" s="65"/>
      <c r="C56" s="511"/>
      <c r="D56" s="511"/>
      <c r="E56" s="511"/>
      <c r="F56" s="511"/>
      <c r="G56" s="343"/>
      <c r="H56" s="343"/>
    </row>
    <row r="57" spans="1:8" ht="15">
      <c r="A57" s="611"/>
      <c r="B57" s="65"/>
      <c r="C57" s="511"/>
      <c r="D57" s="511"/>
      <c r="E57" s="511"/>
      <c r="F57" s="511"/>
      <c r="G57" s="343"/>
      <c r="H57" s="343"/>
    </row>
    <row r="58" spans="1:8" ht="15">
      <c r="A58" s="611"/>
      <c r="B58" s="65"/>
      <c r="C58" s="511"/>
      <c r="D58" s="511"/>
      <c r="E58" s="511"/>
      <c r="F58" s="511"/>
      <c r="G58" s="343"/>
      <c r="H58" s="343"/>
    </row>
    <row r="59" spans="1:8" ht="15">
      <c r="A59" s="611"/>
      <c r="B59" s="65"/>
      <c r="C59" s="511"/>
      <c r="D59" s="511"/>
      <c r="E59" s="511"/>
      <c r="F59" s="511"/>
      <c r="G59" s="343"/>
      <c r="H59" s="343"/>
    </row>
    <row r="73" spans="2:9" ht="12.75">
      <c r="B73" s="324"/>
      <c r="C73" s="21"/>
      <c r="D73" s="21"/>
      <c r="E73" s="21"/>
      <c r="F73" s="21"/>
      <c r="G73" s="21"/>
      <c r="H73" s="21"/>
      <c r="I73" s="21"/>
    </row>
    <row r="74" spans="3:8" ht="12.75">
      <c r="C74" s="21"/>
      <c r="D74" s="21"/>
      <c r="E74" s="21"/>
      <c r="F74" s="21"/>
      <c r="G74" s="21"/>
      <c r="H74" s="21"/>
    </row>
  </sheetData>
  <mergeCells count="12">
    <mergeCell ref="C11:H11"/>
    <mergeCell ref="C13:H13"/>
    <mergeCell ref="C15:H15"/>
    <mergeCell ref="C54:H54"/>
    <mergeCell ref="D19:D20"/>
    <mergeCell ref="E19:E20"/>
    <mergeCell ref="C53:H53"/>
    <mergeCell ref="F19:F20"/>
    <mergeCell ref="A23:A25"/>
    <mergeCell ref="A27:B27"/>
    <mergeCell ref="A28:B28"/>
    <mergeCell ref="A26:B26"/>
  </mergeCells>
  <printOptions/>
  <pageMargins left="0.75" right="0.75" top="1" bottom="1" header="0.5" footer="0.5"/>
  <pageSetup fitToHeight="1" fitToWidth="1" horizontalDpi="600" verticalDpi="600" orientation="portrait" paperSize="9" scale="80" r:id="rId2"/>
  <rowBreaks count="1" manualBreakCount="1">
    <brk id="54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6"/>
  <sheetViews>
    <sheetView workbookViewId="0" topLeftCell="A7">
      <selection activeCell="A20" sqref="A20:C20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25.8515625" style="1" customWidth="1"/>
    <col min="4" max="4" width="6.421875" style="1" customWidth="1"/>
    <col min="5" max="6" width="14.140625" style="1" customWidth="1"/>
    <col min="7" max="16384" width="9.140625" style="1" customWidth="1"/>
  </cols>
  <sheetData>
    <row r="1" ht="12.75"/>
    <row r="2" ht="12.75"/>
    <row r="3" ht="12.75"/>
    <row r="4" ht="12.75"/>
    <row r="5" spans="1:4" ht="15">
      <c r="A5" s="341" t="s">
        <v>1174</v>
      </c>
      <c r="B5" s="858"/>
      <c r="D5" s="324"/>
    </row>
    <row r="6" spans="1:4" ht="15.75">
      <c r="A6" s="725" t="s">
        <v>4</v>
      </c>
      <c r="B6" s="815"/>
      <c r="C6" s="18"/>
      <c r="D6" s="324"/>
    </row>
    <row r="7" spans="1:4" ht="15.75" thickBot="1">
      <c r="A7" s="341"/>
      <c r="B7" s="859"/>
      <c r="D7" s="324"/>
    </row>
    <row r="8" spans="1:6" ht="13.5" thickTop="1">
      <c r="A8" s="771"/>
      <c r="B8" s="772"/>
      <c r="C8" s="729"/>
      <c r="D8" s="772"/>
      <c r="E8" s="729"/>
      <c r="F8" s="730"/>
    </row>
    <row r="9" spans="1:6" ht="15.75" thickBot="1">
      <c r="A9" s="337" t="s">
        <v>983</v>
      </c>
      <c r="B9" s="343"/>
      <c r="C9" s="2064">
        <f>'Cover '!F5</f>
        <v>0</v>
      </c>
      <c r="D9" s="2064"/>
      <c r="E9" s="2064"/>
      <c r="F9" s="2052"/>
    </row>
    <row r="10" spans="1:6" ht="12.75">
      <c r="A10" s="330"/>
      <c r="B10" s="343"/>
      <c r="C10" s="21"/>
      <c r="D10" s="734"/>
      <c r="E10" s="734"/>
      <c r="F10" s="735"/>
    </row>
    <row r="11" spans="1:6" ht="15.75" thickBot="1">
      <c r="A11" s="337" t="s">
        <v>1524</v>
      </c>
      <c r="B11" s="343"/>
      <c r="C11" s="2064">
        <f>'Cover '!F7</f>
        <v>0</v>
      </c>
      <c r="D11" s="2064"/>
      <c r="E11" s="2064"/>
      <c r="F11" s="2052"/>
    </row>
    <row r="12" spans="1:6" ht="13.5" thickBot="1">
      <c r="A12" s="347"/>
      <c r="B12" s="695"/>
      <c r="C12" s="813"/>
      <c r="D12" s="813"/>
      <c r="E12" s="813"/>
      <c r="F12" s="814"/>
    </row>
    <row r="13" spans="1:6" ht="13.5" thickTop="1">
      <c r="A13" s="21"/>
      <c r="B13" s="343"/>
      <c r="C13" s="734"/>
      <c r="D13" s="734"/>
      <c r="E13" s="734"/>
      <c r="F13" s="734"/>
    </row>
    <row r="14" spans="4:6" ht="15.75" thickBot="1">
      <c r="D14" s="494"/>
      <c r="F14" s="837" t="s">
        <v>174</v>
      </c>
    </row>
    <row r="15" spans="1:6" ht="36">
      <c r="A15" s="979"/>
      <c r="B15" s="179"/>
      <c r="C15" s="179"/>
      <c r="D15" s="180"/>
      <c r="E15" s="86" t="s">
        <v>1033</v>
      </c>
      <c r="F15" s="168" t="s">
        <v>1034</v>
      </c>
    </row>
    <row r="16" spans="1:6" ht="15" customHeight="1">
      <c r="A16" s="997"/>
      <c r="B16" s="34"/>
      <c r="C16" s="34"/>
      <c r="D16" s="35"/>
      <c r="E16" s="36"/>
      <c r="F16" s="167"/>
    </row>
    <row r="17" spans="1:6" ht="14.25">
      <c r="A17" s="998"/>
      <c r="B17" s="37"/>
      <c r="C17" s="37"/>
      <c r="D17" s="38"/>
      <c r="E17" s="74">
        <v>1</v>
      </c>
      <c r="F17" s="561">
        <v>2</v>
      </c>
    </row>
    <row r="18" spans="1:6" ht="15">
      <c r="A18" s="188" t="s">
        <v>1074</v>
      </c>
      <c r="B18" s="41"/>
      <c r="C18" s="999"/>
      <c r="D18" s="1000"/>
      <c r="E18" s="41"/>
      <c r="F18" s="189"/>
    </row>
    <row r="19" spans="1:6" ht="15">
      <c r="A19" s="190" t="s">
        <v>33</v>
      </c>
      <c r="B19" s="13"/>
      <c r="C19" s="634"/>
      <c r="D19" s="671"/>
      <c r="E19" s="13"/>
      <c r="F19" s="158"/>
    </row>
    <row r="20" spans="1:6" ht="24.75" customHeight="1">
      <c r="A20" s="2320" t="s">
        <v>1507</v>
      </c>
      <c r="B20" s="2264"/>
      <c r="C20" s="2261"/>
      <c r="D20" s="62">
        <v>10</v>
      </c>
      <c r="E20" s="1504"/>
      <c r="F20" s="1505"/>
    </row>
    <row r="21" spans="1:6" ht="15">
      <c r="A21" s="2330" t="s">
        <v>604</v>
      </c>
      <c r="B21" s="2331"/>
      <c r="C21" s="2332"/>
      <c r="D21" s="62">
        <v>11</v>
      </c>
      <c r="E21" s="1504"/>
      <c r="F21" s="1505"/>
    </row>
    <row r="22" spans="1:6" ht="33" customHeight="1">
      <c r="A22" s="2320" t="s">
        <v>606</v>
      </c>
      <c r="B22" s="2326"/>
      <c r="C22" s="2290"/>
      <c r="D22" s="62">
        <v>12</v>
      </c>
      <c r="E22" s="1504"/>
      <c r="F22" s="1505"/>
    </row>
    <row r="23" spans="1:6" ht="21.75" customHeight="1">
      <c r="A23" s="2324" t="s">
        <v>605</v>
      </c>
      <c r="B23" s="2325"/>
      <c r="C23" s="260"/>
      <c r="D23" s="62">
        <v>13</v>
      </c>
      <c r="E23" s="1504"/>
      <c r="F23" s="1505"/>
    </row>
    <row r="24" spans="1:6" ht="27" customHeight="1">
      <c r="A24" s="2320" t="s">
        <v>607</v>
      </c>
      <c r="B24" s="2264"/>
      <c r="C24" s="2261"/>
      <c r="D24" s="62">
        <v>14</v>
      </c>
      <c r="E24" s="1504"/>
      <c r="F24" s="1505"/>
    </row>
    <row r="25" spans="1:6" ht="27" customHeight="1">
      <c r="A25" s="178" t="s">
        <v>600</v>
      </c>
      <c r="B25" s="45"/>
      <c r="C25" s="46"/>
      <c r="D25" s="1001" t="s">
        <v>832</v>
      </c>
      <c r="E25" s="1504"/>
      <c r="F25" s="1505"/>
    </row>
    <row r="26" spans="1:6" ht="27" customHeight="1">
      <c r="A26" s="2320" t="s">
        <v>665</v>
      </c>
      <c r="B26" s="2264"/>
      <c r="C26" s="2261"/>
      <c r="D26" s="62">
        <v>16</v>
      </c>
      <c r="E26" s="1504"/>
      <c r="F26" s="1505"/>
    </row>
    <row r="27" spans="1:6" ht="15">
      <c r="A27" s="2320" t="s">
        <v>958</v>
      </c>
      <c r="B27" s="2264"/>
      <c r="C27" s="2261"/>
      <c r="D27" s="62">
        <v>17</v>
      </c>
      <c r="E27" s="1504"/>
      <c r="F27" s="1505"/>
    </row>
    <row r="28" spans="1:6" ht="15">
      <c r="A28" s="2320" t="s">
        <v>636</v>
      </c>
      <c r="B28" s="2289"/>
      <c r="C28" s="2333"/>
      <c r="D28" s="62">
        <v>20</v>
      </c>
      <c r="E28" s="1504">
        <f>SUM(E20:E27)</f>
        <v>0</v>
      </c>
      <c r="F28" s="1505">
        <f>SUM(F20:F27)</f>
        <v>0</v>
      </c>
    </row>
    <row r="29" spans="1:6" ht="15">
      <c r="A29" s="254"/>
      <c r="B29" s="177"/>
      <c r="C29" s="177"/>
      <c r="D29" s="511"/>
      <c r="E29" s="1506"/>
      <c r="F29" s="1507"/>
    </row>
    <row r="30" spans="1:6" ht="27.75" customHeight="1" thickBot="1">
      <c r="A30" s="2320" t="s">
        <v>608</v>
      </c>
      <c r="B30" s="2326"/>
      <c r="C30" s="2290"/>
      <c r="D30" s="563">
        <v>31</v>
      </c>
      <c r="E30" s="1508"/>
      <c r="F30" s="1509"/>
    </row>
    <row r="31" spans="1:6" ht="25.5" customHeight="1" thickBot="1">
      <c r="A31" s="2327" t="s">
        <v>609</v>
      </c>
      <c r="B31" s="2328"/>
      <c r="C31" s="2329"/>
      <c r="D31" s="563">
        <v>32</v>
      </c>
      <c r="E31" s="1508"/>
      <c r="F31" s="1509"/>
    </row>
    <row r="55" spans="1:6" ht="12.75">
      <c r="A55" s="334" t="s">
        <v>1175</v>
      </c>
      <c r="B55" s="350"/>
      <c r="C55" s="2060" t="s">
        <v>1164</v>
      </c>
      <c r="D55" s="2060"/>
      <c r="E55" s="2060"/>
      <c r="F55" s="2060"/>
    </row>
    <row r="56" spans="1:6" ht="12.75">
      <c r="A56" s="342" t="s">
        <v>601</v>
      </c>
      <c r="B56" s="82"/>
      <c r="C56" s="2059" t="s">
        <v>602</v>
      </c>
      <c r="D56" s="2059"/>
      <c r="E56" s="2059"/>
      <c r="F56" s="2059"/>
    </row>
  </sheetData>
  <mergeCells count="14">
    <mergeCell ref="C9:F9"/>
    <mergeCell ref="C11:F11"/>
    <mergeCell ref="C55:F55"/>
    <mergeCell ref="C56:F56"/>
    <mergeCell ref="A30:C30"/>
    <mergeCell ref="A31:C31"/>
    <mergeCell ref="A20:C20"/>
    <mergeCell ref="A21:C21"/>
    <mergeCell ref="A28:C28"/>
    <mergeCell ref="A22:C22"/>
    <mergeCell ref="A24:C24"/>
    <mergeCell ref="A27:C27"/>
    <mergeCell ref="A23:B23"/>
    <mergeCell ref="A26:C26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9"/>
  <sheetViews>
    <sheetView workbookViewId="0" topLeftCell="A8">
      <selection activeCell="F5" sqref="F5:J5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4.8515625" style="1" customWidth="1"/>
    <col min="4" max="5" width="15.00390625" style="1" customWidth="1"/>
    <col min="6" max="6" width="15.57421875" style="1" customWidth="1"/>
    <col min="7" max="16384" width="9.140625" style="1" customWidth="1"/>
  </cols>
  <sheetData>
    <row r="4" spans="1:5" ht="12.75">
      <c r="A4" s="79"/>
      <c r="E4" s="44"/>
    </row>
    <row r="5" spans="1:5" ht="12.75">
      <c r="A5" s="79"/>
      <c r="E5" s="44"/>
    </row>
    <row r="6" spans="1:6" ht="15">
      <c r="A6" s="341" t="s">
        <v>1174</v>
      </c>
      <c r="B6" s="858"/>
      <c r="D6" s="144"/>
      <c r="E6" s="144"/>
      <c r="F6" s="144"/>
    </row>
    <row r="7" spans="1:4" ht="15.75">
      <c r="A7" s="725" t="s">
        <v>880</v>
      </c>
      <c r="B7" s="815"/>
      <c r="C7" s="18"/>
      <c r="D7" s="324"/>
    </row>
    <row r="8" spans="1:4" ht="15.75" thickBot="1">
      <c r="A8" s="341"/>
      <c r="B8" s="859"/>
      <c r="D8" s="324"/>
    </row>
    <row r="9" spans="1:6" ht="13.5" thickTop="1">
      <c r="A9" s="771"/>
      <c r="B9" s="772"/>
      <c r="C9" s="729"/>
      <c r="D9" s="772"/>
      <c r="E9" s="729"/>
      <c r="F9" s="730"/>
    </row>
    <row r="10" spans="1:6" ht="15.75" thickBot="1">
      <c r="A10" s="337" t="s">
        <v>983</v>
      </c>
      <c r="B10" s="343"/>
      <c r="C10" s="21"/>
      <c r="D10" s="2064">
        <f>'Cover '!F5</f>
        <v>0</v>
      </c>
      <c r="E10" s="2064"/>
      <c r="F10" s="2052"/>
    </row>
    <row r="11" spans="1:6" ht="15">
      <c r="A11" s="337"/>
      <c r="B11" s="343"/>
      <c r="C11" s="21"/>
      <c r="D11" s="806"/>
      <c r="E11" s="207"/>
      <c r="F11" s="961"/>
    </row>
    <row r="12" spans="1:6" ht="15.75" thickBot="1">
      <c r="A12" s="337" t="s">
        <v>1524</v>
      </c>
      <c r="B12" s="343"/>
      <c r="C12" s="21"/>
      <c r="D12" s="2064">
        <f>'Cover '!F7</f>
        <v>0</v>
      </c>
      <c r="E12" s="2064"/>
      <c r="F12" s="2052"/>
    </row>
    <row r="13" spans="1:7" ht="12.75">
      <c r="A13" s="330"/>
      <c r="B13" s="343"/>
      <c r="C13" s="21"/>
      <c r="D13" s="811"/>
      <c r="E13" s="811"/>
      <c r="F13" s="812"/>
      <c r="G13" s="21"/>
    </row>
    <row r="14" spans="1:7" ht="15.75" thickBot="1">
      <c r="A14" s="337" t="s">
        <v>1519</v>
      </c>
      <c r="B14" s="343"/>
      <c r="C14" s="21"/>
      <c r="D14" s="2064"/>
      <c r="E14" s="2064"/>
      <c r="F14" s="2052"/>
      <c r="G14" s="21"/>
    </row>
    <row r="15" spans="1:7" ht="13.5" thickBot="1">
      <c r="A15" s="347"/>
      <c r="B15" s="695"/>
      <c r="C15" s="813"/>
      <c r="D15" s="861"/>
      <c r="E15" s="861"/>
      <c r="F15" s="862"/>
      <c r="G15" s="21"/>
    </row>
    <row r="16" spans="1:7" ht="13.5" thickTop="1">
      <c r="A16" s="21"/>
      <c r="B16" s="343"/>
      <c r="C16" s="734"/>
      <c r="D16" s="734"/>
      <c r="E16" s="734"/>
      <c r="F16" s="734"/>
      <c r="G16" s="21"/>
    </row>
    <row r="17" ht="13.5" thickBot="1">
      <c r="F17" s="837" t="s">
        <v>174</v>
      </c>
    </row>
    <row r="18" spans="1:6" ht="13.5" thickBot="1">
      <c r="A18" s="1002"/>
      <c r="B18" s="1002"/>
      <c r="C18" s="2334" t="s">
        <v>122</v>
      </c>
      <c r="D18" s="2335"/>
      <c r="E18" s="2334" t="s">
        <v>123</v>
      </c>
      <c r="F18" s="2335"/>
    </row>
    <row r="19" spans="1:6" ht="36">
      <c r="A19" s="300" t="s">
        <v>114</v>
      </c>
      <c r="B19" s="1003"/>
      <c r="C19" s="301" t="s">
        <v>1033</v>
      </c>
      <c r="D19" s="299" t="s">
        <v>1034</v>
      </c>
      <c r="E19" s="36" t="s">
        <v>1033</v>
      </c>
      <c r="F19" s="299" t="s">
        <v>1034</v>
      </c>
    </row>
    <row r="20" spans="1:6" ht="13.5" thickBot="1">
      <c r="A20" s="1004"/>
      <c r="B20" s="1004"/>
      <c r="C20" s="301">
        <v>1</v>
      </c>
      <c r="D20" s="167">
        <v>2</v>
      </c>
      <c r="E20" s="36">
        <v>3</v>
      </c>
      <c r="F20" s="167">
        <v>4</v>
      </c>
    </row>
    <row r="21" spans="1:6" ht="12.75">
      <c r="A21" s="577" t="s">
        <v>120</v>
      </c>
      <c r="B21" s="249"/>
      <c r="C21" s="1510"/>
      <c r="D21" s="1510"/>
      <c r="E21" s="1510"/>
      <c r="F21" s="1511"/>
    </row>
    <row r="22" spans="1:6" ht="12.75">
      <c r="A22" s="205" t="s">
        <v>115</v>
      </c>
      <c r="B22" s="449"/>
      <c r="C22" s="1512"/>
      <c r="D22" s="1512"/>
      <c r="E22" s="1512"/>
      <c r="F22" s="1513"/>
    </row>
    <row r="23" spans="1:6" ht="12.75">
      <c r="A23" s="250" t="s">
        <v>116</v>
      </c>
      <c r="B23" s="6"/>
      <c r="C23" s="1504"/>
      <c r="D23" s="1504"/>
      <c r="E23" s="1504"/>
      <c r="F23" s="1505"/>
    </row>
    <row r="24" spans="1:6" ht="12.75">
      <c r="A24" s="575" t="s">
        <v>117</v>
      </c>
      <c r="B24" s="6"/>
      <c r="C24" s="1504"/>
      <c r="D24" s="1504"/>
      <c r="E24" s="1504"/>
      <c r="F24" s="1505"/>
    </row>
    <row r="25" spans="1:6" ht="12.75">
      <c r="A25" s="250" t="s">
        <v>118</v>
      </c>
      <c r="B25" s="6"/>
      <c r="C25" s="1504"/>
      <c r="D25" s="1504"/>
      <c r="E25" s="1504"/>
      <c r="F25" s="1505"/>
    </row>
    <row r="26" spans="1:6" ht="13.5" thickBot="1">
      <c r="A26" s="576" t="s">
        <v>119</v>
      </c>
      <c r="B26" s="16"/>
      <c r="C26" s="1508"/>
      <c r="D26" s="1508"/>
      <c r="E26" s="1508"/>
      <c r="F26" s="1509"/>
    </row>
    <row r="27" spans="1:6" ht="13.5" thickBot="1">
      <c r="A27" s="302" t="s">
        <v>125</v>
      </c>
      <c r="B27" s="98"/>
      <c r="C27" s="1514">
        <f>SUM(C22:C26)</f>
        <v>0</v>
      </c>
      <c r="D27" s="1514">
        <f>SUM(D22:D26)</f>
        <v>0</v>
      </c>
      <c r="E27" s="1514">
        <f>SUM(E22:E26)</f>
        <v>0</v>
      </c>
      <c r="F27" s="1515">
        <f>SUM(F22:F26)</f>
        <v>0</v>
      </c>
    </row>
    <row r="28" spans="1:6" ht="13.5" thickBot="1">
      <c r="A28" s="302"/>
      <c r="B28" s="99"/>
      <c r="C28" s="1516"/>
      <c r="D28" s="1516"/>
      <c r="E28" s="1516"/>
      <c r="F28" s="1517"/>
    </row>
    <row r="29" spans="1:6" ht="12.75">
      <c r="A29" s="577" t="s">
        <v>121</v>
      </c>
      <c r="B29" s="249"/>
      <c r="C29" s="1518"/>
      <c r="D29" s="1518"/>
      <c r="E29" s="1518"/>
      <c r="F29" s="1519"/>
    </row>
    <row r="30" spans="1:6" ht="12.75">
      <c r="A30" s="205" t="s">
        <v>115</v>
      </c>
      <c r="B30" s="449"/>
      <c r="C30" s="1512"/>
      <c r="D30" s="1512"/>
      <c r="E30" s="1512"/>
      <c r="F30" s="1513"/>
    </row>
    <row r="31" spans="1:6" ht="12.75">
      <c r="A31" s="250" t="s">
        <v>116</v>
      </c>
      <c r="B31" s="6"/>
      <c r="C31" s="1504"/>
      <c r="D31" s="1504"/>
      <c r="E31" s="1504"/>
      <c r="F31" s="1505"/>
    </row>
    <row r="32" spans="1:6" ht="12.75">
      <c r="A32" s="575" t="s">
        <v>117</v>
      </c>
      <c r="B32" s="6"/>
      <c r="C32" s="1504"/>
      <c r="D32" s="1504"/>
      <c r="E32" s="1504"/>
      <c r="F32" s="1505"/>
    </row>
    <row r="33" spans="1:6" ht="12.75">
      <c r="A33" s="250" t="s">
        <v>118</v>
      </c>
      <c r="B33" s="6"/>
      <c r="C33" s="1504"/>
      <c r="D33" s="1504"/>
      <c r="E33" s="1504"/>
      <c r="F33" s="1505"/>
    </row>
    <row r="34" spans="1:6" ht="13.5" thickBot="1">
      <c r="A34" s="576" t="s">
        <v>119</v>
      </c>
      <c r="B34" s="16"/>
      <c r="C34" s="1508"/>
      <c r="D34" s="1508"/>
      <c r="E34" s="1508"/>
      <c r="F34" s="1509"/>
    </row>
    <row r="35" spans="1:6" ht="13.5" thickBot="1">
      <c r="A35" s="302" t="s">
        <v>126</v>
      </c>
      <c r="B35" s="290"/>
      <c r="C35" s="1514">
        <f>SUM(C30:C34)</f>
        <v>0</v>
      </c>
      <c r="D35" s="1514">
        <f>SUM(D30:D34)</f>
        <v>0</v>
      </c>
      <c r="E35" s="1514">
        <f>SUM(E30:E34)</f>
        <v>0</v>
      </c>
      <c r="F35" s="1515">
        <f>SUM(F30:F34)</f>
        <v>0</v>
      </c>
    </row>
    <row r="36" spans="1:6" ht="13.5" thickBot="1">
      <c r="A36" s="302"/>
      <c r="B36" s="99"/>
      <c r="C36" s="1516"/>
      <c r="D36" s="1516"/>
      <c r="E36" s="1516"/>
      <c r="F36" s="1517"/>
    </row>
    <row r="37" spans="1:6" ht="13.5" thickBot="1">
      <c r="A37" s="290" t="s">
        <v>124</v>
      </c>
      <c r="B37" s="1002"/>
      <c r="C37" s="1520">
        <f>C27+C35</f>
        <v>0</v>
      </c>
      <c r="D37" s="1521">
        <f>D35+D27</f>
        <v>0</v>
      </c>
      <c r="E37" s="1522">
        <f>E35+E27</f>
        <v>0</v>
      </c>
      <c r="F37" s="1523">
        <f>F35+F27</f>
        <v>0</v>
      </c>
    </row>
    <row r="38" spans="1:6" ht="12.75">
      <c r="A38" s="21"/>
      <c r="B38" s="21"/>
      <c r="C38" s="21"/>
      <c r="D38" s="21"/>
      <c r="E38" s="21"/>
      <c r="F38" s="21"/>
    </row>
    <row r="39" spans="1:6" ht="12.75">
      <c r="A39" s="21"/>
      <c r="B39" s="21"/>
      <c r="C39" s="21"/>
      <c r="D39" s="21"/>
      <c r="E39" s="21"/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1"/>
      <c r="B42" s="21"/>
      <c r="C42" s="21"/>
      <c r="D42" s="21"/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1"/>
      <c r="B48" s="21"/>
      <c r="C48" s="21"/>
      <c r="D48" s="21"/>
      <c r="E48" s="21"/>
      <c r="F48" s="21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21"/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8" spans="1:6" ht="12.75">
      <c r="A58" s="334" t="s">
        <v>1175</v>
      </c>
      <c r="B58" s="350"/>
      <c r="C58" s="2060" t="s">
        <v>202</v>
      </c>
      <c r="D58" s="2060"/>
      <c r="E58" s="2060"/>
      <c r="F58" s="2060"/>
    </row>
    <row r="59" spans="1:6" ht="12.75">
      <c r="A59" s="342" t="s">
        <v>611</v>
      </c>
      <c r="B59" s="82"/>
      <c r="C59" s="2059" t="s">
        <v>610</v>
      </c>
      <c r="D59" s="2059"/>
      <c r="E59" s="2059"/>
      <c r="F59" s="2059"/>
    </row>
  </sheetData>
  <mergeCells count="7">
    <mergeCell ref="C58:F58"/>
    <mergeCell ref="C59:F59"/>
    <mergeCell ref="D10:F10"/>
    <mergeCell ref="D12:F12"/>
    <mergeCell ref="D14:F14"/>
    <mergeCell ref="C18:D18"/>
    <mergeCell ref="E18:F18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5:O81"/>
  <sheetViews>
    <sheetView workbookViewId="0" topLeftCell="A9">
      <selection activeCell="F5" sqref="F5:J5"/>
    </sheetView>
  </sheetViews>
  <sheetFormatPr defaultColWidth="9.140625" defaultRowHeight="12.75"/>
  <cols>
    <col min="1" max="1" width="30.7109375" style="1" customWidth="1"/>
    <col min="2" max="2" width="20.7109375" style="1" customWidth="1"/>
    <col min="3" max="5" width="12.7109375" style="1" customWidth="1"/>
    <col min="6" max="6" width="15.7109375" style="1" customWidth="1"/>
    <col min="7" max="7" width="4.7109375" style="1" customWidth="1"/>
    <col min="8" max="10" width="12.7109375" style="1" customWidth="1"/>
    <col min="11" max="16384" width="9.140625" style="1" customWidth="1"/>
  </cols>
  <sheetData>
    <row r="5" spans="1:4" ht="15">
      <c r="A5" s="341" t="s">
        <v>1174</v>
      </c>
      <c r="B5" s="858"/>
      <c r="D5" s="324"/>
    </row>
    <row r="6" spans="1:4" ht="15.75">
      <c r="A6" s="725" t="s">
        <v>172</v>
      </c>
      <c r="B6" s="815"/>
      <c r="C6" s="18"/>
      <c r="D6" s="324"/>
    </row>
    <row r="7" spans="1:4" ht="15.75" thickBot="1">
      <c r="A7" s="341"/>
      <c r="B7" s="859"/>
      <c r="D7" s="324"/>
    </row>
    <row r="8" spans="1:9" ht="13.5" thickTop="1">
      <c r="A8" s="771"/>
      <c r="B8" s="772"/>
      <c r="C8" s="729"/>
      <c r="D8" s="772"/>
      <c r="E8" s="729"/>
      <c r="F8" s="729"/>
      <c r="G8" s="729"/>
      <c r="H8" s="729"/>
      <c r="I8" s="730"/>
    </row>
    <row r="9" spans="1:9" ht="15.75" thickBot="1">
      <c r="A9" s="337" t="s">
        <v>983</v>
      </c>
      <c r="B9" s="343"/>
      <c r="C9" s="21"/>
      <c r="D9" s="2064">
        <f>'Cover '!F5</f>
        <v>0</v>
      </c>
      <c r="E9" s="2064"/>
      <c r="F9" s="2064"/>
      <c r="G9" s="2064"/>
      <c r="H9" s="2064"/>
      <c r="I9" s="2052"/>
    </row>
    <row r="10" spans="1:9" ht="12.75">
      <c r="A10" s="330"/>
      <c r="B10" s="343"/>
      <c r="C10" s="21"/>
      <c r="D10" s="811"/>
      <c r="E10" s="811"/>
      <c r="F10" s="811"/>
      <c r="G10" s="811"/>
      <c r="H10" s="811"/>
      <c r="I10" s="812"/>
    </row>
    <row r="11" spans="1:9" ht="15.75" thickBot="1">
      <c r="A11" s="337" t="s">
        <v>1524</v>
      </c>
      <c r="B11" s="343"/>
      <c r="C11" s="21"/>
      <c r="D11" s="2064">
        <f>'Cover '!F7</f>
        <v>0</v>
      </c>
      <c r="E11" s="2064"/>
      <c r="F11" s="2064"/>
      <c r="G11" s="2064"/>
      <c r="H11" s="2064"/>
      <c r="I11" s="2052"/>
    </row>
    <row r="12" spans="1:9" ht="13.5" thickBot="1">
      <c r="A12" s="347"/>
      <c r="B12" s="695"/>
      <c r="C12" s="813"/>
      <c r="D12" s="861"/>
      <c r="E12" s="861"/>
      <c r="F12" s="861"/>
      <c r="G12" s="861"/>
      <c r="H12" s="861"/>
      <c r="I12" s="862"/>
    </row>
    <row r="13" spans="1:9" ht="13.5" thickTop="1">
      <c r="A13" s="21"/>
      <c r="B13" s="343"/>
      <c r="C13" s="734"/>
      <c r="D13" s="734"/>
      <c r="E13" s="734"/>
      <c r="F13" s="734"/>
      <c r="G13" s="734"/>
      <c r="H13" s="734"/>
      <c r="I13" s="734"/>
    </row>
    <row r="14" spans="6:9" ht="15.75" thickBot="1">
      <c r="F14" s="494"/>
      <c r="G14" s="494"/>
      <c r="I14" s="837" t="s">
        <v>174</v>
      </c>
    </row>
    <row r="15" spans="1:10" ht="48">
      <c r="A15" s="305" t="s">
        <v>931</v>
      </c>
      <c r="B15" s="1005"/>
      <c r="C15" s="309"/>
      <c r="D15" s="309"/>
      <c r="E15" s="309"/>
      <c r="F15" s="309"/>
      <c r="G15" s="1005"/>
      <c r="H15" s="307" t="s">
        <v>882</v>
      </c>
      <c r="I15" s="307" t="s">
        <v>1034</v>
      </c>
      <c r="J15" s="810"/>
    </row>
    <row r="16" spans="1:10" ht="13.5" thickBot="1">
      <c r="A16" s="306"/>
      <c r="B16" s="1006"/>
      <c r="C16" s="310">
        <v>1</v>
      </c>
      <c r="D16" s="310">
        <v>2</v>
      </c>
      <c r="E16" s="310">
        <v>3</v>
      </c>
      <c r="F16" s="310">
        <v>4</v>
      </c>
      <c r="G16" s="1006"/>
      <c r="H16" s="1007">
        <v>5</v>
      </c>
      <c r="I16" s="1007">
        <v>6</v>
      </c>
      <c r="J16" s="810"/>
    </row>
    <row r="17" spans="1:10" ht="51.75" thickBot="1">
      <c r="A17" s="304" t="s">
        <v>938</v>
      </c>
      <c r="B17" s="304" t="s">
        <v>936</v>
      </c>
      <c r="C17" s="311" t="s">
        <v>1079</v>
      </c>
      <c r="D17" s="311" t="s">
        <v>929</v>
      </c>
      <c r="E17" s="311" t="s">
        <v>930</v>
      </c>
      <c r="F17" s="311" t="s">
        <v>201</v>
      </c>
      <c r="G17" s="311"/>
      <c r="H17" s="309" t="s">
        <v>615</v>
      </c>
      <c r="I17" s="309" t="s">
        <v>615</v>
      </c>
      <c r="J17" s="810"/>
    </row>
    <row r="18" spans="1:9" ht="12.75">
      <c r="A18" s="166" t="s">
        <v>927</v>
      </c>
      <c r="B18" s="1008" t="s">
        <v>926</v>
      </c>
      <c r="C18" s="1524"/>
      <c r="D18" s="1525"/>
      <c r="E18" s="1526"/>
      <c r="F18" s="1527"/>
      <c r="G18" s="351">
        <v>11</v>
      </c>
      <c r="H18" s="1840">
        <f>E18-F18</f>
        <v>0</v>
      </c>
      <c r="I18" s="1536"/>
    </row>
    <row r="19" spans="1:9" ht="12.75">
      <c r="A19" s="937"/>
      <c r="B19" s="756" t="s">
        <v>928</v>
      </c>
      <c r="C19" s="1528"/>
      <c r="D19" s="1504"/>
      <c r="E19" s="1529"/>
      <c r="F19" s="1530"/>
      <c r="G19" s="658">
        <v>12</v>
      </c>
      <c r="H19" s="1840">
        <f>E19-F19</f>
        <v>0</v>
      </c>
      <c r="I19" s="1537"/>
    </row>
    <row r="20" spans="1:9" ht="12.75">
      <c r="A20" s="166" t="s">
        <v>932</v>
      </c>
      <c r="B20" s="756" t="s">
        <v>612</v>
      </c>
      <c r="C20" s="1528"/>
      <c r="D20" s="1504"/>
      <c r="E20" s="1529"/>
      <c r="F20" s="1530"/>
      <c r="G20" s="658">
        <v>13</v>
      </c>
      <c r="H20" s="1840">
        <f>E20-F20</f>
        <v>0</v>
      </c>
      <c r="I20" s="1537"/>
    </row>
    <row r="21" spans="1:9" ht="12.75">
      <c r="A21" s="937"/>
      <c r="B21" s="756" t="s">
        <v>1352</v>
      </c>
      <c r="C21" s="1528"/>
      <c r="D21" s="1504"/>
      <c r="E21" s="1529"/>
      <c r="F21" s="1963"/>
      <c r="G21" s="658">
        <v>14</v>
      </c>
      <c r="H21" s="1840">
        <f>E21-F21</f>
        <v>0</v>
      </c>
      <c r="I21" s="1537"/>
    </row>
    <row r="22" spans="1:9" ht="12.75">
      <c r="A22" s="166" t="s">
        <v>935</v>
      </c>
      <c r="B22" s="756" t="s">
        <v>392</v>
      </c>
      <c r="C22" s="1528"/>
      <c r="D22" s="1504"/>
      <c r="E22" s="1529"/>
      <c r="F22" s="1840"/>
      <c r="G22" s="659">
        <v>15</v>
      </c>
      <c r="H22" s="1964">
        <f>0</f>
        <v>0</v>
      </c>
      <c r="I22" s="1545">
        <v>0</v>
      </c>
    </row>
    <row r="23" spans="1:9" ht="13.5" thickBot="1">
      <c r="A23" s="166"/>
      <c r="B23" s="940" t="s">
        <v>934</v>
      </c>
      <c r="C23" s="1532"/>
      <c r="D23" s="1508"/>
      <c r="E23" s="1533"/>
      <c r="F23" s="1534"/>
      <c r="G23" s="660">
        <v>16</v>
      </c>
      <c r="H23" s="1964">
        <v>0</v>
      </c>
      <c r="I23" s="1965">
        <v>0</v>
      </c>
    </row>
    <row r="24" spans="1:9" ht="13.5" thickBot="1">
      <c r="A24" s="308" t="s">
        <v>919</v>
      </c>
      <c r="B24" s="1002"/>
      <c r="C24" s="1535">
        <f>SUM(C18:C23)</f>
        <v>0</v>
      </c>
      <c r="D24" s="1535">
        <f>SUM(D18:D23)</f>
        <v>0</v>
      </c>
      <c r="E24" s="1535">
        <f>SUM(E18:E23)</f>
        <v>0</v>
      </c>
      <c r="F24" s="1535">
        <f>SUM(F18:F23)</f>
        <v>0</v>
      </c>
      <c r="G24" s="638">
        <v>20</v>
      </c>
      <c r="H24" s="1535">
        <f>SUM(H18:H23)</f>
        <v>0</v>
      </c>
      <c r="I24" s="1517">
        <f>SUM(I18:I23)</f>
        <v>0</v>
      </c>
    </row>
    <row r="25" spans="1:9" s="324" customFormat="1" ht="51.75" thickBot="1">
      <c r="A25" s="311" t="s">
        <v>937</v>
      </c>
      <c r="B25" s="311" t="s">
        <v>936</v>
      </c>
      <c r="C25" s="1548" t="s">
        <v>1079</v>
      </c>
      <c r="D25" s="1548" t="s">
        <v>929</v>
      </c>
      <c r="E25" s="1548" t="s">
        <v>930</v>
      </c>
      <c r="F25" s="1548" t="s">
        <v>201</v>
      </c>
      <c r="G25" s="311"/>
      <c r="H25" s="1544" t="s">
        <v>615</v>
      </c>
      <c r="I25" s="1544" t="s">
        <v>615</v>
      </c>
    </row>
    <row r="26" spans="1:9" ht="12.75">
      <c r="A26" s="166" t="s">
        <v>927</v>
      </c>
      <c r="B26" s="1008" t="s">
        <v>926</v>
      </c>
      <c r="C26" s="1524"/>
      <c r="D26" s="1525"/>
      <c r="E26" s="1526"/>
      <c r="F26" s="1527"/>
      <c r="G26" s="312">
        <v>31</v>
      </c>
      <c r="H26" s="1524">
        <f>E26-F26</f>
        <v>0</v>
      </c>
      <c r="I26" s="1536"/>
    </row>
    <row r="27" spans="1:9" ht="12.75">
      <c r="A27" s="937"/>
      <c r="B27" s="756" t="s">
        <v>928</v>
      </c>
      <c r="C27" s="1528"/>
      <c r="D27" s="1504"/>
      <c r="E27" s="1529"/>
      <c r="F27" s="1530"/>
      <c r="G27" s="313">
        <v>32</v>
      </c>
      <c r="H27" s="1528">
        <f>E27-F27</f>
        <v>0</v>
      </c>
      <c r="I27" s="1537"/>
    </row>
    <row r="28" spans="1:9" ht="12.75">
      <c r="A28" s="166" t="s">
        <v>932</v>
      </c>
      <c r="B28" s="756" t="s">
        <v>612</v>
      </c>
      <c r="C28" s="1528"/>
      <c r="D28" s="1504"/>
      <c r="E28" s="1529"/>
      <c r="F28" s="1530"/>
      <c r="G28" s="313">
        <v>33</v>
      </c>
      <c r="H28" s="1528">
        <f>E28-F28</f>
        <v>0</v>
      </c>
      <c r="I28" s="1537"/>
    </row>
    <row r="29" spans="1:9" ht="12.75">
      <c r="A29" s="937"/>
      <c r="B29" s="756" t="s">
        <v>1352</v>
      </c>
      <c r="C29" s="1528"/>
      <c r="D29" s="1504"/>
      <c r="E29" s="1529"/>
      <c r="F29" s="1530"/>
      <c r="G29" s="313">
        <v>34</v>
      </c>
      <c r="H29" s="1528">
        <f>E29-F29</f>
        <v>0</v>
      </c>
      <c r="I29" s="1537"/>
    </row>
    <row r="30" spans="1:9" ht="12.75">
      <c r="A30" s="166" t="s">
        <v>935</v>
      </c>
      <c r="B30" s="756" t="s">
        <v>392</v>
      </c>
      <c r="C30" s="1528"/>
      <c r="D30" s="1504"/>
      <c r="E30" s="1529"/>
      <c r="F30" s="1531"/>
      <c r="G30" s="313">
        <v>35</v>
      </c>
      <c r="H30" s="1538">
        <v>0</v>
      </c>
      <c r="I30" s="1545">
        <v>0</v>
      </c>
    </row>
    <row r="31" spans="1:9" ht="13.5" thickBot="1">
      <c r="A31" s="166"/>
      <c r="B31" s="940" t="s">
        <v>934</v>
      </c>
      <c r="C31" s="1532"/>
      <c r="D31" s="1508"/>
      <c r="E31" s="1533"/>
      <c r="F31" s="1534"/>
      <c r="G31" s="314">
        <v>36</v>
      </c>
      <c r="H31" s="1540">
        <v>0</v>
      </c>
      <c r="I31" s="1541">
        <v>0</v>
      </c>
    </row>
    <row r="32" spans="1:9" ht="13.5" thickBot="1">
      <c r="A32" s="308" t="s">
        <v>919</v>
      </c>
      <c r="B32" s="1002"/>
      <c r="C32" s="1535">
        <f>SUM(C26:C31)</f>
        <v>0</v>
      </c>
      <c r="D32" s="1535">
        <f>SUM(D26:D31)</f>
        <v>0</v>
      </c>
      <c r="E32" s="1535">
        <f>SUM(E26:E31)</f>
        <v>0</v>
      </c>
      <c r="F32" s="1535">
        <f>SUM(F26:F31)</f>
        <v>0</v>
      </c>
      <c r="G32" s="315">
        <v>40</v>
      </c>
      <c r="H32" s="1535">
        <f>SUM(H26:H31)</f>
        <v>0</v>
      </c>
      <c r="I32" s="1535">
        <f>SUM(I26:I31)</f>
        <v>0</v>
      </c>
    </row>
    <row r="33" spans="1:9" s="324" customFormat="1" ht="51.75" thickBot="1">
      <c r="A33" s="311" t="s">
        <v>14</v>
      </c>
      <c r="B33" s="311" t="s">
        <v>936</v>
      </c>
      <c r="C33" s="1548" t="s">
        <v>1079</v>
      </c>
      <c r="D33" s="1548" t="s">
        <v>929</v>
      </c>
      <c r="E33" s="1548" t="s">
        <v>930</v>
      </c>
      <c r="F33" s="1548" t="s">
        <v>201</v>
      </c>
      <c r="G33" s="311"/>
      <c r="H33" s="1544" t="s">
        <v>615</v>
      </c>
      <c r="I33" s="1544" t="s">
        <v>615</v>
      </c>
    </row>
    <row r="34" spans="1:9" ht="12.75">
      <c r="A34" s="166" t="s">
        <v>927</v>
      </c>
      <c r="B34" s="1008" t="s">
        <v>926</v>
      </c>
      <c r="C34" s="1524"/>
      <c r="D34" s="1525"/>
      <c r="E34" s="1526"/>
      <c r="F34" s="1527"/>
      <c r="G34" s="312">
        <v>51</v>
      </c>
      <c r="H34" s="1524">
        <f>E34-F34</f>
        <v>0</v>
      </c>
      <c r="I34" s="1536"/>
    </row>
    <row r="35" spans="1:9" ht="12.75">
      <c r="A35" s="937"/>
      <c r="B35" s="756" t="s">
        <v>928</v>
      </c>
      <c r="C35" s="1528"/>
      <c r="D35" s="1504"/>
      <c r="E35" s="1529"/>
      <c r="F35" s="1530"/>
      <c r="G35" s="313">
        <v>52</v>
      </c>
      <c r="H35" s="1528">
        <f>E35-F35</f>
        <v>0</v>
      </c>
      <c r="I35" s="1537"/>
    </row>
    <row r="36" spans="1:9" ht="12.75">
      <c r="A36" s="166" t="s">
        <v>932</v>
      </c>
      <c r="B36" s="756" t="s">
        <v>612</v>
      </c>
      <c r="C36" s="1528"/>
      <c r="D36" s="1504"/>
      <c r="E36" s="1529"/>
      <c r="F36" s="1530"/>
      <c r="G36" s="313">
        <v>53</v>
      </c>
      <c r="H36" s="1528">
        <f>E36-F36</f>
        <v>0</v>
      </c>
      <c r="I36" s="1537"/>
    </row>
    <row r="37" spans="1:9" ht="12.75">
      <c r="A37" s="937"/>
      <c r="B37" s="756" t="s">
        <v>1352</v>
      </c>
      <c r="C37" s="1528"/>
      <c r="D37" s="1504"/>
      <c r="E37" s="1529"/>
      <c r="F37" s="1530"/>
      <c r="G37" s="313">
        <v>54</v>
      </c>
      <c r="H37" s="1528">
        <f>E37-F37</f>
        <v>0</v>
      </c>
      <c r="I37" s="1537"/>
    </row>
    <row r="38" spans="1:9" ht="12.75">
      <c r="A38" s="166" t="s">
        <v>935</v>
      </c>
      <c r="B38" s="756" t="s">
        <v>392</v>
      </c>
      <c r="C38" s="1528"/>
      <c r="D38" s="1504"/>
      <c r="E38" s="1529"/>
      <c r="F38" s="1531"/>
      <c r="G38" s="313">
        <v>55</v>
      </c>
      <c r="H38" s="1538">
        <v>0</v>
      </c>
      <c r="I38" s="1539">
        <v>0</v>
      </c>
    </row>
    <row r="39" spans="1:9" ht="13.5" thickBot="1">
      <c r="A39" s="166"/>
      <c r="B39" s="940" t="s">
        <v>934</v>
      </c>
      <c r="C39" s="1532"/>
      <c r="D39" s="1508"/>
      <c r="E39" s="1533"/>
      <c r="F39" s="1534"/>
      <c r="G39" s="314">
        <v>56</v>
      </c>
      <c r="H39" s="1540">
        <v>0</v>
      </c>
      <c r="I39" s="1541">
        <v>0</v>
      </c>
    </row>
    <row r="40" spans="1:9" ht="13.5" thickBot="1">
      <c r="A40" s="308" t="s">
        <v>919</v>
      </c>
      <c r="B40" s="1002"/>
      <c r="C40" s="1535">
        <f>SUM(C34:C39)</f>
        <v>0</v>
      </c>
      <c r="D40" s="1535">
        <f>SUM(D34:D39)</f>
        <v>0</v>
      </c>
      <c r="E40" s="1535">
        <f>SUM(E34:E39)</f>
        <v>0</v>
      </c>
      <c r="F40" s="1535">
        <f>SUM(F34:F39)</f>
        <v>0</v>
      </c>
      <c r="G40" s="315">
        <v>60</v>
      </c>
      <c r="H40" s="1535">
        <f>SUM(H34:H39)</f>
        <v>0</v>
      </c>
      <c r="I40" s="1535">
        <f>SUM(I34:I39)</f>
        <v>0</v>
      </c>
    </row>
    <row r="41" spans="1:9" s="324" customFormat="1" ht="51.75" thickBot="1">
      <c r="A41" s="311" t="s">
        <v>3</v>
      </c>
      <c r="B41" s="311" t="s">
        <v>936</v>
      </c>
      <c r="C41" s="1548" t="s">
        <v>1079</v>
      </c>
      <c r="D41" s="1548" t="s">
        <v>929</v>
      </c>
      <c r="E41" s="1548" t="s">
        <v>930</v>
      </c>
      <c r="F41" s="1548" t="s">
        <v>201</v>
      </c>
      <c r="G41" s="311"/>
      <c r="H41" s="1544" t="s">
        <v>615</v>
      </c>
      <c r="I41" s="1544" t="s">
        <v>615</v>
      </c>
    </row>
    <row r="42" spans="1:9" ht="12.75">
      <c r="A42" s="166" t="s">
        <v>927</v>
      </c>
      <c r="B42" s="1008" t="s">
        <v>926</v>
      </c>
      <c r="C42" s="1524"/>
      <c r="D42" s="1525"/>
      <c r="E42" s="1526"/>
      <c r="F42" s="1527"/>
      <c r="G42" s="312">
        <v>71</v>
      </c>
      <c r="H42" s="1524">
        <f>E42-F42</f>
        <v>0</v>
      </c>
      <c r="I42" s="1536"/>
    </row>
    <row r="43" spans="1:9" ht="12.75">
      <c r="A43" s="937"/>
      <c r="B43" s="756" t="s">
        <v>928</v>
      </c>
      <c r="C43" s="1528"/>
      <c r="D43" s="1504"/>
      <c r="E43" s="1529"/>
      <c r="F43" s="1530"/>
      <c r="G43" s="313">
        <v>72</v>
      </c>
      <c r="H43" s="1528">
        <f>E43-F43</f>
        <v>0</v>
      </c>
      <c r="I43" s="1537"/>
    </row>
    <row r="44" spans="1:9" ht="12.75">
      <c r="A44" s="166" t="s">
        <v>932</v>
      </c>
      <c r="B44" s="756" t="s">
        <v>612</v>
      </c>
      <c r="C44" s="1528"/>
      <c r="D44" s="1504"/>
      <c r="E44" s="1529"/>
      <c r="F44" s="1530"/>
      <c r="G44" s="313">
        <v>73</v>
      </c>
      <c r="H44" s="1528">
        <f>E44-F44</f>
        <v>0</v>
      </c>
      <c r="I44" s="1537"/>
    </row>
    <row r="45" spans="1:9" ht="12.75">
      <c r="A45" s="937"/>
      <c r="B45" s="756" t="s">
        <v>1352</v>
      </c>
      <c r="C45" s="1528"/>
      <c r="D45" s="1504"/>
      <c r="E45" s="1529"/>
      <c r="F45" s="1530"/>
      <c r="G45" s="313">
        <v>74</v>
      </c>
      <c r="H45" s="1528">
        <f>E45-F45</f>
        <v>0</v>
      </c>
      <c r="I45" s="1537"/>
    </row>
    <row r="46" spans="1:9" ht="12.75">
      <c r="A46" s="166" t="s">
        <v>935</v>
      </c>
      <c r="B46" s="756" t="s">
        <v>392</v>
      </c>
      <c r="C46" s="1528"/>
      <c r="D46" s="1504"/>
      <c r="E46" s="1529"/>
      <c r="F46" s="1531"/>
      <c r="G46" s="313">
        <v>75</v>
      </c>
      <c r="H46" s="1538">
        <v>0</v>
      </c>
      <c r="I46" s="1545">
        <v>0</v>
      </c>
    </row>
    <row r="47" spans="1:9" ht="13.5" thickBot="1">
      <c r="A47" s="166"/>
      <c r="B47" s="940" t="s">
        <v>934</v>
      </c>
      <c r="C47" s="1532"/>
      <c r="D47" s="1508"/>
      <c r="E47" s="1533"/>
      <c r="F47" s="1534"/>
      <c r="G47" s="314">
        <v>76</v>
      </c>
      <c r="H47" s="1540">
        <v>0</v>
      </c>
      <c r="I47" s="1541">
        <v>0</v>
      </c>
    </row>
    <row r="48" spans="1:9" ht="13.5" thickBot="1">
      <c r="A48" s="308" t="s">
        <v>919</v>
      </c>
      <c r="B48" s="1002"/>
      <c r="C48" s="1535">
        <f>SUM(C42:C47)</f>
        <v>0</v>
      </c>
      <c r="D48" s="1535">
        <f>SUM(D42:D47)</f>
        <v>0</v>
      </c>
      <c r="E48" s="1535">
        <f>SUM(E42:E47)</f>
        <v>0</v>
      </c>
      <c r="F48" s="1535">
        <f>SUM(F42:F47)</f>
        <v>0</v>
      </c>
      <c r="G48" s="315">
        <v>80</v>
      </c>
      <c r="H48" s="1535">
        <f>SUM(H42:H47)</f>
        <v>0</v>
      </c>
      <c r="I48" s="1535">
        <f>SUM(I42:I47)</f>
        <v>0</v>
      </c>
    </row>
    <row r="49" spans="1:9" s="324" customFormat="1" ht="51.75" thickBot="1">
      <c r="A49" s="311" t="s">
        <v>2</v>
      </c>
      <c r="B49" s="311" t="s">
        <v>936</v>
      </c>
      <c r="C49" s="1548" t="s">
        <v>1079</v>
      </c>
      <c r="D49" s="1548" t="s">
        <v>929</v>
      </c>
      <c r="E49" s="1548" t="s">
        <v>930</v>
      </c>
      <c r="F49" s="1548" t="s">
        <v>201</v>
      </c>
      <c r="G49" s="311"/>
      <c r="H49" s="1544" t="s">
        <v>615</v>
      </c>
      <c r="I49" s="1544" t="s">
        <v>615</v>
      </c>
    </row>
    <row r="50" spans="1:9" ht="13.5" thickBot="1">
      <c r="A50" s="166" t="s">
        <v>927</v>
      </c>
      <c r="B50" s="1008" t="s">
        <v>926</v>
      </c>
      <c r="C50" s="1524"/>
      <c r="D50" s="1525"/>
      <c r="E50" s="1526"/>
      <c r="F50" s="1527"/>
      <c r="G50" s="713">
        <v>91</v>
      </c>
      <c r="H50" s="1524">
        <f>E50-F50</f>
        <v>0</v>
      </c>
      <c r="I50" s="1536"/>
    </row>
    <row r="51" spans="1:9" ht="13.5" thickBot="1">
      <c r="A51" s="937"/>
      <c r="B51" s="756" t="s">
        <v>928</v>
      </c>
      <c r="C51" s="1528"/>
      <c r="D51" s="1504"/>
      <c r="E51" s="1529"/>
      <c r="F51" s="1530"/>
      <c r="G51" s="713">
        <v>92</v>
      </c>
      <c r="H51" s="1528">
        <f>E51-F51</f>
        <v>0</v>
      </c>
      <c r="I51" s="1537"/>
    </row>
    <row r="52" spans="1:9" ht="13.5" thickBot="1">
      <c r="A52" s="166" t="s">
        <v>932</v>
      </c>
      <c r="B52" s="756" t="s">
        <v>612</v>
      </c>
      <c r="C52" s="1528"/>
      <c r="D52" s="1504"/>
      <c r="E52" s="1529"/>
      <c r="F52" s="1530"/>
      <c r="G52" s="713">
        <v>93</v>
      </c>
      <c r="H52" s="1528">
        <f>E52-F52</f>
        <v>0</v>
      </c>
      <c r="I52" s="1537"/>
    </row>
    <row r="53" spans="1:9" ht="13.5" thickBot="1">
      <c r="A53" s="937"/>
      <c r="B53" s="756" t="s">
        <v>1352</v>
      </c>
      <c r="C53" s="1528"/>
      <c r="D53" s="1504"/>
      <c r="E53" s="1529"/>
      <c r="F53" s="1530"/>
      <c r="G53" s="713">
        <v>94</v>
      </c>
      <c r="H53" s="1528">
        <f>E53-F53</f>
        <v>0</v>
      </c>
      <c r="I53" s="1537"/>
    </row>
    <row r="54" spans="1:9" ht="13.5" thickBot="1">
      <c r="A54" s="166" t="s">
        <v>935</v>
      </c>
      <c r="B54" s="756" t="s">
        <v>392</v>
      </c>
      <c r="C54" s="1528"/>
      <c r="D54" s="1504"/>
      <c r="E54" s="1529"/>
      <c r="F54" s="1531"/>
      <c r="G54" s="713">
        <v>95</v>
      </c>
      <c r="H54" s="1538">
        <v>0</v>
      </c>
      <c r="I54" s="1539">
        <v>0</v>
      </c>
    </row>
    <row r="55" spans="1:9" ht="13.5" thickBot="1">
      <c r="A55" s="166"/>
      <c r="B55" s="940" t="s">
        <v>934</v>
      </c>
      <c r="C55" s="1532"/>
      <c r="D55" s="1508"/>
      <c r="E55" s="1533"/>
      <c r="F55" s="1534"/>
      <c r="G55" s="713">
        <v>96</v>
      </c>
      <c r="H55" s="1540">
        <v>0</v>
      </c>
      <c r="I55" s="1541">
        <v>0</v>
      </c>
    </row>
    <row r="56" spans="1:9" ht="13.5" thickBot="1">
      <c r="A56" s="308" t="s">
        <v>919</v>
      </c>
      <c r="B56" s="1002"/>
      <c r="C56" s="1535">
        <f>SUM(C50:C55)</f>
        <v>0</v>
      </c>
      <c r="D56" s="1535">
        <f>SUM(D50:D55)</f>
        <v>0</v>
      </c>
      <c r="E56" s="1535">
        <f>SUM(E50:E55)</f>
        <v>0</v>
      </c>
      <c r="F56" s="1535">
        <f>SUM(F50:F55)</f>
        <v>0</v>
      </c>
      <c r="G56" s="712">
        <v>100</v>
      </c>
      <c r="H56" s="1535">
        <f>SUM(H50:H55)</f>
        <v>0</v>
      </c>
      <c r="I56" s="1535">
        <f>SUM(I50:I55)</f>
        <v>0</v>
      </c>
    </row>
    <row r="57" spans="1:9" ht="12.75">
      <c r="A57" s="83"/>
      <c r="B57" s="207"/>
      <c r="C57" s="806"/>
      <c r="D57" s="806"/>
      <c r="E57" s="806"/>
      <c r="F57" s="806"/>
      <c r="G57" s="626"/>
      <c r="H57" s="806"/>
      <c r="I57" s="343"/>
    </row>
    <row r="58" spans="1:9" ht="12.75">
      <c r="A58" s="83"/>
      <c r="B58" s="21"/>
      <c r="C58" s="343"/>
      <c r="D58" s="343"/>
      <c r="E58" s="343"/>
      <c r="F58" s="343"/>
      <c r="G58" s="82"/>
      <c r="H58" s="343"/>
      <c r="I58" s="343"/>
    </row>
    <row r="59" spans="1:9" ht="12.75">
      <c r="A59" s="83"/>
      <c r="B59" s="21"/>
      <c r="C59" s="343"/>
      <c r="D59" s="343"/>
      <c r="E59" s="343"/>
      <c r="F59" s="343"/>
      <c r="G59" s="82"/>
      <c r="H59" s="343"/>
      <c r="I59" s="343"/>
    </row>
    <row r="60" spans="1:9" ht="12.75">
      <c r="A60" s="83"/>
      <c r="B60" s="21"/>
      <c r="C60" s="343"/>
      <c r="D60" s="343"/>
      <c r="E60" s="343"/>
      <c r="F60" s="343"/>
      <c r="G60" s="82"/>
      <c r="H60" s="343"/>
      <c r="I60" s="343"/>
    </row>
    <row r="61" spans="1:9" ht="12.75">
      <c r="A61" s="83"/>
      <c r="B61" s="21"/>
      <c r="C61" s="343"/>
      <c r="D61" s="343"/>
      <c r="E61" s="343"/>
      <c r="F61" s="343"/>
      <c r="G61" s="82"/>
      <c r="H61" s="343"/>
      <c r="I61" s="343"/>
    </row>
    <row r="62" spans="1:9" ht="12.75">
      <c r="A62" s="83"/>
      <c r="B62" s="21"/>
      <c r="C62" s="343"/>
      <c r="D62" s="343"/>
      <c r="E62" s="343"/>
      <c r="F62" s="343"/>
      <c r="G62" s="82"/>
      <c r="H62" s="343"/>
      <c r="I62" s="343"/>
    </row>
    <row r="63" spans="2:8" ht="12.75">
      <c r="B63" s="13"/>
      <c r="C63" s="13"/>
      <c r="D63" s="13"/>
      <c r="E63" s="13"/>
      <c r="F63" s="13"/>
      <c r="G63" s="629"/>
      <c r="H63" s="13"/>
    </row>
    <row r="64" spans="1:15" ht="12.75">
      <c r="A64" s="334" t="s">
        <v>1175</v>
      </c>
      <c r="B64" s="82"/>
      <c r="G64" s="316"/>
      <c r="I64" s="332" t="s">
        <v>598</v>
      </c>
      <c r="J64" s="331"/>
      <c r="K64" s="331"/>
      <c r="L64" s="331"/>
      <c r="M64" s="21"/>
      <c r="N64" s="21"/>
      <c r="O64" s="21"/>
    </row>
    <row r="65" spans="1:15" ht="12.75">
      <c r="A65" s="342" t="s">
        <v>614</v>
      </c>
      <c r="B65" s="82"/>
      <c r="G65" s="316"/>
      <c r="I65" s="331" t="s">
        <v>613</v>
      </c>
      <c r="J65" s="331"/>
      <c r="K65" s="331"/>
      <c r="L65" s="331"/>
      <c r="M65" s="21"/>
      <c r="N65" s="21"/>
      <c r="O65" s="21"/>
    </row>
    <row r="66" ht="12.75">
      <c r="G66" s="316"/>
    </row>
    <row r="67" ht="12.75">
      <c r="G67" s="316"/>
    </row>
    <row r="68" ht="12.75">
      <c r="G68" s="316"/>
    </row>
    <row r="69" ht="12.75">
      <c r="G69" s="316"/>
    </row>
    <row r="70" ht="12.75">
      <c r="G70" s="316"/>
    </row>
    <row r="71" ht="12.75">
      <c r="G71" s="316"/>
    </row>
    <row r="72" ht="12.75">
      <c r="G72" s="316"/>
    </row>
    <row r="73" ht="12.75">
      <c r="G73" s="316"/>
    </row>
    <row r="74" ht="12.75">
      <c r="G74" s="316"/>
    </row>
    <row r="75" ht="12.75">
      <c r="G75" s="316"/>
    </row>
    <row r="76" ht="12.75">
      <c r="G76" s="316"/>
    </row>
    <row r="77" ht="12.75">
      <c r="G77" s="316"/>
    </row>
    <row r="78" ht="12.75">
      <c r="G78" s="316"/>
    </row>
    <row r="79" ht="12.75">
      <c r="G79" s="316"/>
    </row>
    <row r="80" ht="12.75">
      <c r="G80" s="316"/>
    </row>
    <row r="81" ht="12.75">
      <c r="G81" s="316"/>
    </row>
  </sheetData>
  <mergeCells count="2">
    <mergeCell ref="D11:I11"/>
    <mergeCell ref="D9:I9"/>
  </mergeCells>
  <printOptions/>
  <pageMargins left="0.5" right="0.5" top="1" bottom="0.62" header="0.5" footer="0.19"/>
  <pageSetup horizontalDpi="600" verticalDpi="600" orientation="portrait" paperSize="9" scale="64" r:id="rId2"/>
  <colBreaks count="1" manualBreakCount="1">
    <brk id="9" max="655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2"/>
  <sheetViews>
    <sheetView workbookViewId="0" topLeftCell="A22">
      <selection activeCell="A38" sqref="A38"/>
    </sheetView>
  </sheetViews>
  <sheetFormatPr defaultColWidth="9.140625" defaultRowHeight="12.75"/>
  <cols>
    <col min="1" max="1" width="23.28125" style="1" customWidth="1"/>
    <col min="2" max="2" width="22.421875" style="1" customWidth="1"/>
    <col min="3" max="3" width="32.8515625" style="1" customWidth="1"/>
    <col min="4" max="4" width="6.42187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ht="12.75"/>
    <row r="2" ht="12.75"/>
    <row r="3" ht="12.75"/>
    <row r="4" spans="1:5" ht="15">
      <c r="A4" s="79"/>
      <c r="D4" s="494"/>
      <c r="E4" s="1009"/>
    </row>
    <row r="5" spans="1:5" ht="15">
      <c r="A5" s="79"/>
      <c r="D5" s="494"/>
      <c r="E5" s="1009"/>
    </row>
    <row r="6" spans="1:4" ht="15">
      <c r="A6" s="341" t="s">
        <v>1174</v>
      </c>
      <c r="B6" s="858"/>
      <c r="D6" s="324"/>
    </row>
    <row r="7" spans="1:4" ht="15.75">
      <c r="A7" s="725" t="s">
        <v>191</v>
      </c>
      <c r="B7" s="815"/>
      <c r="C7" s="18"/>
      <c r="D7" s="324"/>
    </row>
    <row r="8" spans="1:4" ht="15.75" thickBot="1">
      <c r="A8" s="341"/>
      <c r="B8" s="859"/>
      <c r="D8" s="324"/>
    </row>
    <row r="9" spans="1:6" ht="13.5" thickTop="1">
      <c r="A9" s="771"/>
      <c r="B9" s="772"/>
      <c r="C9" s="729"/>
      <c r="D9" s="729"/>
      <c r="E9" s="729"/>
      <c r="F9" s="730"/>
    </row>
    <row r="10" spans="1:6" ht="15.75" thickBot="1">
      <c r="A10" s="337" t="s">
        <v>983</v>
      </c>
      <c r="B10" s="343"/>
      <c r="C10" s="2339">
        <f>'Cover '!F5</f>
        <v>0</v>
      </c>
      <c r="D10" s="2339"/>
      <c r="E10" s="2339"/>
      <c r="F10" s="2340"/>
    </row>
    <row r="11" spans="1:6" ht="12.75">
      <c r="A11" s="330"/>
      <c r="B11" s="343"/>
      <c r="C11" s="811"/>
      <c r="D11" s="811"/>
      <c r="E11" s="811"/>
      <c r="F11" s="812"/>
    </row>
    <row r="12" spans="1:6" ht="15.75" thickBot="1">
      <c r="A12" s="337" t="s">
        <v>1524</v>
      </c>
      <c r="B12" s="343"/>
      <c r="C12" s="2064">
        <f>'Cover '!F7</f>
        <v>0</v>
      </c>
      <c r="D12" s="2064"/>
      <c r="E12" s="2064"/>
      <c r="F12" s="2052"/>
    </row>
    <row r="13" spans="1:6" ht="13.5" thickBot="1">
      <c r="A13" s="347"/>
      <c r="B13" s="695"/>
      <c r="C13" s="861"/>
      <c r="D13" s="861"/>
      <c r="E13" s="861"/>
      <c r="F13" s="862"/>
    </row>
    <row r="14" spans="1:6" ht="13.5" thickTop="1">
      <c r="A14" s="21"/>
      <c r="B14" s="343"/>
      <c r="C14" s="734"/>
      <c r="D14" s="734"/>
      <c r="E14" s="734"/>
      <c r="F14" s="734"/>
    </row>
    <row r="15" spans="4:6" ht="15.75" thickBot="1">
      <c r="D15" s="494"/>
      <c r="F15" s="837" t="s">
        <v>174</v>
      </c>
    </row>
    <row r="16" spans="1:6" ht="54.75" customHeight="1">
      <c r="A16" s="202"/>
      <c r="B16" s="203"/>
      <c r="C16" s="179"/>
      <c r="D16" s="180"/>
      <c r="E16" s="86" t="s">
        <v>1033</v>
      </c>
      <c r="F16" s="168" t="s">
        <v>1034</v>
      </c>
    </row>
    <row r="17" spans="1:6" ht="15" thickBot="1">
      <c r="A17" s="998"/>
      <c r="B17" s="37"/>
      <c r="C17" s="37"/>
      <c r="D17" s="38"/>
      <c r="E17" s="74">
        <v>1</v>
      </c>
      <c r="F17" s="561">
        <v>2</v>
      </c>
    </row>
    <row r="18" spans="1:6" ht="15">
      <c r="A18" s="181"/>
      <c r="B18" s="66" t="s">
        <v>190</v>
      </c>
      <c r="C18" s="567"/>
      <c r="D18" s="501">
        <v>11</v>
      </c>
      <c r="E18" s="1525"/>
      <c r="F18" s="1549"/>
    </row>
    <row r="19" spans="1:6" ht="15">
      <c r="A19" s="204" t="s">
        <v>1123</v>
      </c>
      <c r="B19" s="23" t="s">
        <v>189</v>
      </c>
      <c r="C19" s="46"/>
      <c r="D19" s="62">
        <v>12</v>
      </c>
      <c r="E19" s="1504"/>
      <c r="F19" s="1505"/>
    </row>
    <row r="20" spans="1:6" ht="15">
      <c r="A20" s="187" t="s">
        <v>1124</v>
      </c>
      <c r="B20" s="23" t="s">
        <v>6</v>
      </c>
      <c r="C20" s="46"/>
      <c r="D20" s="62">
        <v>13</v>
      </c>
      <c r="E20" s="1504"/>
      <c r="F20" s="1505"/>
    </row>
    <row r="21" spans="1:6" ht="15">
      <c r="A21" s="170"/>
      <c r="B21" s="23" t="s">
        <v>1056</v>
      </c>
      <c r="C21" s="46"/>
      <c r="D21" s="62">
        <v>14</v>
      </c>
      <c r="E21" s="1504"/>
      <c r="F21" s="1505"/>
    </row>
    <row r="22" spans="1:6" s="18" customFormat="1" ht="15">
      <c r="A22" s="1384"/>
      <c r="B22" s="1379" t="s">
        <v>89</v>
      </c>
      <c r="C22" s="1378"/>
      <c r="D22" s="62">
        <v>19</v>
      </c>
      <c r="E22" s="1550">
        <f>SUM(E18:E21)</f>
        <v>0</v>
      </c>
      <c r="F22" s="1551">
        <f>SUM(F18:F21)</f>
        <v>0</v>
      </c>
    </row>
    <row r="23" spans="1:6" ht="15">
      <c r="A23" s="186" t="s">
        <v>1083</v>
      </c>
      <c r="B23" s="23" t="s">
        <v>1084</v>
      </c>
      <c r="C23" s="46"/>
      <c r="D23" s="62">
        <v>21</v>
      </c>
      <c r="E23" s="1504"/>
      <c r="F23" s="1505"/>
    </row>
    <row r="24" spans="1:6" ht="15">
      <c r="A24" s="184" t="s">
        <v>1085</v>
      </c>
      <c r="B24" s="23" t="s">
        <v>1056</v>
      </c>
      <c r="C24" s="46"/>
      <c r="D24" s="62">
        <v>22</v>
      </c>
      <c r="E24" s="1504"/>
      <c r="F24" s="1505"/>
    </row>
    <row r="25" spans="1:6" s="18" customFormat="1" ht="15">
      <c r="A25" s="265" t="s">
        <v>93</v>
      </c>
      <c r="B25" s="1377"/>
      <c r="C25" s="1378"/>
      <c r="D25" s="62">
        <v>23</v>
      </c>
      <c r="E25" s="1550">
        <f>SUM(E22:E24)</f>
        <v>0</v>
      </c>
      <c r="F25" s="1551">
        <f>SUM(F22:F24)</f>
        <v>0</v>
      </c>
    </row>
    <row r="26" spans="1:6" ht="15">
      <c r="A26" s="178" t="s">
        <v>1086</v>
      </c>
      <c r="B26" s="45"/>
      <c r="C26" s="46"/>
      <c r="D26" s="62">
        <v>31</v>
      </c>
      <c r="E26" s="1504"/>
      <c r="F26" s="1505"/>
    </row>
    <row r="27" spans="1:6" ht="15">
      <c r="A27" s="181"/>
      <c r="B27" s="39"/>
      <c r="C27" s="7" t="s">
        <v>1088</v>
      </c>
      <c r="D27" s="62">
        <v>41</v>
      </c>
      <c r="E27" s="1504"/>
      <c r="F27" s="1505"/>
    </row>
    <row r="28" spans="1:6" ht="22.5">
      <c r="A28" s="170"/>
      <c r="B28" s="40" t="s">
        <v>1125</v>
      </c>
      <c r="C28" s="7" t="s">
        <v>1090</v>
      </c>
      <c r="D28" s="62">
        <v>42</v>
      </c>
      <c r="E28" s="1504"/>
      <c r="F28" s="1505"/>
    </row>
    <row r="29" spans="1:6" ht="15">
      <c r="A29" s="170"/>
      <c r="B29" s="42"/>
      <c r="C29" s="7" t="s">
        <v>1091</v>
      </c>
      <c r="D29" s="62">
        <v>43</v>
      </c>
      <c r="E29" s="1504"/>
      <c r="F29" s="1505"/>
    </row>
    <row r="30" spans="1:6" ht="15">
      <c r="A30" s="170"/>
      <c r="B30" s="67" t="s">
        <v>1126</v>
      </c>
      <c r="C30" s="7" t="s">
        <v>1092</v>
      </c>
      <c r="D30" s="62">
        <v>44</v>
      </c>
      <c r="E30" s="1504"/>
      <c r="F30" s="1505"/>
    </row>
    <row r="31" spans="1:6" ht="15">
      <c r="A31" s="187" t="s">
        <v>1127</v>
      </c>
      <c r="B31" s="68"/>
      <c r="C31" s="7" t="s">
        <v>1094</v>
      </c>
      <c r="D31" s="62">
        <v>45</v>
      </c>
      <c r="E31" s="1504"/>
      <c r="F31" s="1505"/>
    </row>
    <row r="32" spans="1:6" ht="15">
      <c r="A32" s="170"/>
      <c r="B32" s="23" t="s">
        <v>1095</v>
      </c>
      <c r="C32" s="46"/>
      <c r="D32" s="62">
        <v>46</v>
      </c>
      <c r="E32" s="1504"/>
      <c r="F32" s="1505"/>
    </row>
    <row r="33" spans="1:6" ht="15">
      <c r="A33" s="170"/>
      <c r="B33" s="69"/>
      <c r="C33" s="7" t="s">
        <v>1084</v>
      </c>
      <c r="D33" s="62">
        <v>47</v>
      </c>
      <c r="E33" s="1504"/>
      <c r="F33" s="1505"/>
    </row>
    <row r="34" spans="1:6" ht="15">
      <c r="A34" s="176"/>
      <c r="B34" s="30" t="s">
        <v>1128</v>
      </c>
      <c r="C34" s="7" t="s">
        <v>1569</v>
      </c>
      <c r="D34" s="62">
        <v>48</v>
      </c>
      <c r="E34" s="1504"/>
      <c r="F34" s="1505"/>
    </row>
    <row r="35" spans="1:6" ht="15">
      <c r="A35" s="205"/>
      <c r="B35" s="449"/>
      <c r="C35" s="7" t="s">
        <v>1129</v>
      </c>
      <c r="D35" s="62">
        <v>49</v>
      </c>
      <c r="E35" s="1504"/>
      <c r="F35" s="1505"/>
    </row>
    <row r="36" spans="1:6" ht="15">
      <c r="A36" s="193" t="s">
        <v>1099</v>
      </c>
      <c r="B36" s="70"/>
      <c r="C36" s="46"/>
      <c r="D36" s="62">
        <v>51</v>
      </c>
      <c r="E36" s="1504"/>
      <c r="F36" s="1505"/>
    </row>
    <row r="37" spans="1:6" ht="15">
      <c r="A37" s="267" t="s">
        <v>76</v>
      </c>
      <c r="B37" s="70"/>
      <c r="C37" s="46"/>
      <c r="D37" s="62">
        <v>60</v>
      </c>
      <c r="E37" s="1504">
        <f>SUM(E26:E36)</f>
        <v>0</v>
      </c>
      <c r="F37" s="1505">
        <f>SUM(F26:F36)</f>
        <v>0</v>
      </c>
    </row>
    <row r="38" spans="1:6" ht="22.5">
      <c r="A38" s="266" t="s">
        <v>571</v>
      </c>
      <c r="B38" s="1010"/>
      <c r="C38" s="1011"/>
      <c r="D38" s="62">
        <v>71</v>
      </c>
      <c r="E38" s="1504"/>
      <c r="F38" s="1505"/>
    </row>
    <row r="39" spans="1:7" ht="15">
      <c r="A39" s="178" t="s">
        <v>788</v>
      </c>
      <c r="B39" s="1012"/>
      <c r="C39" s="1013"/>
      <c r="D39" s="62">
        <v>72</v>
      </c>
      <c r="E39" s="1504"/>
      <c r="F39" s="1505"/>
      <c r="G39" s="21"/>
    </row>
    <row r="40" spans="1:7" s="18" customFormat="1" ht="15">
      <c r="A40" s="261" t="s">
        <v>616</v>
      </c>
      <c r="B40" s="1382"/>
      <c r="C40" s="1383"/>
      <c r="D40" s="62">
        <v>73</v>
      </c>
      <c r="E40" s="1550">
        <f>SUM(E37:E39)+E25</f>
        <v>0</v>
      </c>
      <c r="F40" s="1551">
        <f>SUM(F38:F39)</f>
        <v>0</v>
      </c>
      <c r="G40" s="83"/>
    </row>
    <row r="41" spans="1:7" ht="15">
      <c r="A41" s="178" t="s">
        <v>619</v>
      </c>
      <c r="B41" s="1012"/>
      <c r="C41" s="1013"/>
      <c r="D41" s="62">
        <v>74</v>
      </c>
      <c r="E41" s="1504"/>
      <c r="F41" s="1505"/>
      <c r="G41" s="21"/>
    </row>
    <row r="42" spans="1:7" s="18" customFormat="1" ht="15">
      <c r="A42" s="264" t="s">
        <v>1606</v>
      </c>
      <c r="B42" s="1310"/>
      <c r="C42" s="1378"/>
      <c r="D42" s="62">
        <v>80</v>
      </c>
      <c r="E42" s="1550">
        <f>SUM(E40:E41)</f>
        <v>0</v>
      </c>
      <c r="F42" s="1551">
        <f>SUM(F40:F41)</f>
        <v>0</v>
      </c>
      <c r="G42" s="83"/>
    </row>
    <row r="43" spans="1:7" ht="15">
      <c r="A43" s="166"/>
      <c r="B43" s="21"/>
      <c r="C43" s="65"/>
      <c r="D43" s="511"/>
      <c r="E43" s="1506"/>
      <c r="F43" s="1507"/>
      <c r="G43" s="21"/>
    </row>
    <row r="44" spans="1:7" ht="22.5" customHeight="1" thickBot="1">
      <c r="A44" s="2336" t="s">
        <v>790</v>
      </c>
      <c r="B44" s="2337"/>
      <c r="C44" s="2338"/>
      <c r="D44" s="563">
        <v>81</v>
      </c>
      <c r="E44" s="1508"/>
      <c r="F44" s="1509"/>
      <c r="G44" s="21"/>
    </row>
    <row r="45" spans="1:7" ht="22.5" customHeight="1">
      <c r="A45" s="58"/>
      <c r="B45" s="1014"/>
      <c r="C45" s="1014"/>
      <c r="D45" s="511"/>
      <c r="E45" s="21"/>
      <c r="F45" s="21"/>
      <c r="G45" s="21"/>
    </row>
    <row r="46" spans="1:7" ht="22.5" customHeight="1">
      <c r="A46" s="58"/>
      <c r="B46" s="1014"/>
      <c r="C46" s="1014"/>
      <c r="D46" s="511"/>
      <c r="E46" s="21"/>
      <c r="F46" s="21"/>
      <c r="G46" s="21"/>
    </row>
    <row r="47" spans="1:7" ht="22.5" customHeight="1">
      <c r="A47" s="58"/>
      <c r="B47" s="1014"/>
      <c r="C47" s="1014"/>
      <c r="D47" s="511"/>
      <c r="E47" s="21"/>
      <c r="F47" s="21"/>
      <c r="G47" s="21"/>
    </row>
    <row r="48" spans="1:7" ht="22.5" customHeight="1">
      <c r="A48" s="58"/>
      <c r="B48" s="1014"/>
      <c r="C48" s="1014"/>
      <c r="D48" s="511"/>
      <c r="E48" s="21"/>
      <c r="F48" s="21"/>
      <c r="G48" s="21"/>
    </row>
    <row r="49" ht="12.75">
      <c r="G49" s="21"/>
    </row>
    <row r="50" spans="3:9" ht="12.75">
      <c r="C50" s="13"/>
      <c r="D50" s="13"/>
      <c r="E50" s="13"/>
      <c r="F50" s="13"/>
      <c r="G50" s="21"/>
      <c r="H50" s="21"/>
      <c r="I50" s="21"/>
    </row>
    <row r="51" spans="1:9" ht="12.75">
      <c r="A51" s="334" t="s">
        <v>1175</v>
      </c>
      <c r="B51" s="334"/>
      <c r="F51" s="331" t="s">
        <v>1145</v>
      </c>
      <c r="G51" s="21"/>
      <c r="H51" s="21"/>
      <c r="I51" s="21"/>
    </row>
    <row r="52" spans="1:7" ht="12.75">
      <c r="A52" s="342" t="s">
        <v>618</v>
      </c>
      <c r="B52" s="82"/>
      <c r="F52" s="331" t="s">
        <v>617</v>
      </c>
      <c r="G52" s="316"/>
    </row>
  </sheetData>
  <mergeCells count="3">
    <mergeCell ref="A44:C44"/>
    <mergeCell ref="C10:F10"/>
    <mergeCell ref="C12:F12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0"/>
  <sheetViews>
    <sheetView workbookViewId="0" topLeftCell="B48">
      <selection activeCell="F5" sqref="F5:J5"/>
    </sheetView>
  </sheetViews>
  <sheetFormatPr defaultColWidth="9.140625" defaultRowHeight="12.75"/>
  <cols>
    <col min="1" max="1" width="27.7109375" style="1" customWidth="1"/>
    <col min="2" max="3" width="23.7109375" style="1" customWidth="1"/>
    <col min="4" max="4" width="4.7109375" style="1" customWidth="1"/>
    <col min="5" max="6" width="10.7109375" style="1" customWidth="1"/>
    <col min="7" max="7" width="5.140625" style="1" customWidth="1"/>
    <col min="8" max="9" width="4.7109375" style="1" customWidth="1"/>
    <col min="10" max="16384" width="9.140625" style="1" customWidth="1"/>
  </cols>
  <sheetData>
    <row r="1" ht="12.75"/>
    <row r="2" ht="12.75"/>
    <row r="3" ht="12.75"/>
    <row r="4" spans="1:8" ht="15">
      <c r="A4" s="79"/>
      <c r="D4" s="494"/>
      <c r="F4" s="44"/>
      <c r="H4" s="44"/>
    </row>
    <row r="5" spans="1:5" ht="15">
      <c r="A5" s="341" t="s">
        <v>1174</v>
      </c>
      <c r="B5" s="858"/>
      <c r="C5" s="83"/>
      <c r="D5" s="343"/>
      <c r="E5" s="21"/>
    </row>
    <row r="6" spans="1:4" ht="15.75">
      <c r="A6" s="725" t="s">
        <v>897</v>
      </c>
      <c r="B6" s="815"/>
      <c r="C6" s="18"/>
      <c r="D6" s="324"/>
    </row>
    <row r="7" spans="1:4" ht="15.75">
      <c r="A7" s="725"/>
      <c r="B7" s="815"/>
      <c r="C7" s="18"/>
      <c r="D7" s="324"/>
    </row>
    <row r="8" spans="1:4" ht="15.75" thickBot="1">
      <c r="A8" s="341"/>
      <c r="B8" s="859"/>
      <c r="D8" s="324"/>
    </row>
    <row r="9" spans="1:9" ht="13.5" thickTop="1">
      <c r="A9" s="771"/>
      <c r="B9" s="772"/>
      <c r="C9" s="729"/>
      <c r="D9" s="772"/>
      <c r="E9" s="729"/>
      <c r="F9" s="729"/>
      <c r="G9" s="729"/>
      <c r="H9" s="729"/>
      <c r="I9" s="730"/>
    </row>
    <row r="10" spans="1:9" ht="15.75" thickBot="1">
      <c r="A10" s="337" t="s">
        <v>983</v>
      </c>
      <c r="B10" s="343"/>
      <c r="C10" s="21"/>
      <c r="D10" s="2064">
        <f>'Cover '!F5</f>
        <v>0</v>
      </c>
      <c r="E10" s="2064"/>
      <c r="F10" s="2064"/>
      <c r="G10" s="2064"/>
      <c r="H10" s="2064"/>
      <c r="I10" s="2052"/>
    </row>
    <row r="11" spans="1:9" ht="15">
      <c r="A11" s="337"/>
      <c r="B11" s="343"/>
      <c r="C11" s="21"/>
      <c r="D11" s="806"/>
      <c r="E11" s="207"/>
      <c r="F11" s="207"/>
      <c r="G11" s="1397"/>
      <c r="H11" s="207"/>
      <c r="I11" s="961"/>
    </row>
    <row r="12" spans="1:9" ht="15.75" thickBot="1">
      <c r="A12" s="337" t="s">
        <v>1524</v>
      </c>
      <c r="B12" s="343"/>
      <c r="C12" s="21"/>
      <c r="D12" s="2064">
        <f>'Cover '!F7</f>
        <v>0</v>
      </c>
      <c r="E12" s="2064"/>
      <c r="F12" s="2064"/>
      <c r="G12" s="2064"/>
      <c r="H12" s="2064"/>
      <c r="I12" s="2052"/>
    </row>
    <row r="13" spans="1:9" ht="12.75">
      <c r="A13" s="330"/>
      <c r="B13" s="343"/>
      <c r="C13" s="21"/>
      <c r="D13" s="811"/>
      <c r="E13" s="811"/>
      <c r="F13" s="811"/>
      <c r="G13" s="811"/>
      <c r="H13" s="811"/>
      <c r="I13" s="812"/>
    </row>
    <row r="14" spans="1:9" ht="15.75" thickBot="1">
      <c r="A14" s="337" t="s">
        <v>1521</v>
      </c>
      <c r="B14" s="343"/>
      <c r="C14" s="21"/>
      <c r="D14" s="2064"/>
      <c r="E14" s="2064"/>
      <c r="F14" s="2064"/>
      <c r="G14" s="2064"/>
      <c r="H14" s="2064"/>
      <c r="I14" s="2052"/>
    </row>
    <row r="15" spans="1:9" ht="13.5" thickBot="1">
      <c r="A15" s="347"/>
      <c r="B15" s="695"/>
      <c r="C15" s="813"/>
      <c r="D15" s="861"/>
      <c r="E15" s="861"/>
      <c r="F15" s="861"/>
      <c r="G15" s="861"/>
      <c r="H15" s="861"/>
      <c r="I15" s="862"/>
    </row>
    <row r="16" spans="1:9" ht="13.5" thickTop="1">
      <c r="A16" s="21"/>
      <c r="B16" s="343"/>
      <c r="C16" s="734"/>
      <c r="D16" s="734"/>
      <c r="E16" s="734"/>
      <c r="F16" s="734"/>
      <c r="G16" s="734"/>
      <c r="H16" s="734"/>
      <c r="I16" s="734"/>
    </row>
    <row r="17" spans="4:9" ht="15.75" thickBot="1">
      <c r="D17" s="494"/>
      <c r="I17" s="837" t="s">
        <v>174</v>
      </c>
    </row>
    <row r="18" spans="1:9" ht="48">
      <c r="A18" s="150"/>
      <c r="B18" s="207"/>
      <c r="C18" s="164"/>
      <c r="D18" s="966"/>
      <c r="E18" s="86" t="s">
        <v>1033</v>
      </c>
      <c r="F18" s="86" t="s">
        <v>1034</v>
      </c>
      <c r="G18" s="496" t="s">
        <v>1035</v>
      </c>
      <c r="H18" s="497"/>
      <c r="I18" s="498"/>
    </row>
    <row r="19" spans="1:9" ht="32.25" thickBot="1">
      <c r="A19" s="97"/>
      <c r="B19" s="13"/>
      <c r="C19" s="14"/>
      <c r="D19" s="560"/>
      <c r="E19" s="74">
        <v>1</v>
      </c>
      <c r="F19" s="1015">
        <v>2</v>
      </c>
      <c r="G19" s="3" t="s">
        <v>1036</v>
      </c>
      <c r="H19" s="3" t="s">
        <v>1037</v>
      </c>
      <c r="I19" s="879" t="s">
        <v>1038</v>
      </c>
    </row>
    <row r="20" spans="1:9" ht="15">
      <c r="A20" s="178" t="s">
        <v>621</v>
      </c>
      <c r="B20" s="45"/>
      <c r="C20" s="46"/>
      <c r="D20" s="501">
        <v>11</v>
      </c>
      <c r="E20" s="1525"/>
      <c r="F20" s="1549"/>
      <c r="G20" s="47" t="s">
        <v>1049</v>
      </c>
      <c r="H20" s="48"/>
      <c r="I20" s="191"/>
    </row>
    <row r="21" spans="1:9" ht="15">
      <c r="A21" s="2170" t="s">
        <v>1075</v>
      </c>
      <c r="B21" s="2343"/>
      <c r="C21" s="2344"/>
      <c r="D21" s="62">
        <v>12</v>
      </c>
      <c r="E21" s="1504"/>
      <c r="F21" s="1505"/>
      <c r="G21" s="49" t="s">
        <v>1050</v>
      </c>
      <c r="H21" s="1016"/>
      <c r="I21" s="1017"/>
    </row>
    <row r="22" spans="1:9" ht="15">
      <c r="A22" s="192" t="s">
        <v>1076</v>
      </c>
      <c r="B22" s="50"/>
      <c r="C22" s="51"/>
      <c r="D22" s="62">
        <v>13</v>
      </c>
      <c r="E22" s="1504"/>
      <c r="F22" s="1505"/>
      <c r="G22" s="52" t="s">
        <v>1046</v>
      </c>
      <c r="H22" s="53"/>
      <c r="I22" s="155"/>
    </row>
    <row r="23" spans="1:9" s="18" customFormat="1" ht="15">
      <c r="A23" s="267" t="s">
        <v>1077</v>
      </c>
      <c r="B23" s="1389"/>
      <c r="C23" s="1390"/>
      <c r="D23" s="62">
        <v>14</v>
      </c>
      <c r="E23" s="1550">
        <f>SUM(E20:E22)</f>
        <v>0</v>
      </c>
      <c r="F23" s="1550">
        <f>SUM(F20:F22)</f>
        <v>0</v>
      </c>
      <c r="G23" s="1391" t="s">
        <v>1047</v>
      </c>
      <c r="H23" s="1392"/>
      <c r="I23" s="1393"/>
    </row>
    <row r="24" spans="1:9" ht="15">
      <c r="A24" s="194" t="s">
        <v>1078</v>
      </c>
      <c r="B24" s="1019"/>
      <c r="C24" s="55" t="s">
        <v>1079</v>
      </c>
      <c r="D24" s="62">
        <v>15</v>
      </c>
      <c r="E24" s="1504"/>
      <c r="F24" s="1505"/>
      <c r="G24" s="54"/>
      <c r="H24" s="951"/>
      <c r="I24" s="1018"/>
    </row>
    <row r="25" spans="1:9" ht="15">
      <c r="A25" s="195" t="s">
        <v>1080</v>
      </c>
      <c r="B25" s="1019"/>
      <c r="C25" s="56" t="s">
        <v>1081</v>
      </c>
      <c r="D25" s="62">
        <v>16</v>
      </c>
      <c r="E25" s="1504"/>
      <c r="F25" s="1505"/>
      <c r="G25" s="54"/>
      <c r="H25" s="951"/>
      <c r="I25" s="1018"/>
    </row>
    <row r="26" spans="1:9" s="18" customFormat="1" ht="15">
      <c r="A26" s="1394"/>
      <c r="B26" s="1395"/>
      <c r="C26" s="1396" t="s">
        <v>1082</v>
      </c>
      <c r="D26" s="62">
        <v>17</v>
      </c>
      <c r="E26" s="1550">
        <f>E24-E25</f>
        <v>0</v>
      </c>
      <c r="F26" s="1550">
        <f>F24-F25</f>
        <v>0</v>
      </c>
      <c r="G26" s="1391"/>
      <c r="H26" s="1392"/>
      <c r="I26" s="1393"/>
    </row>
    <row r="27" spans="1:9" ht="15">
      <c r="A27" s="196" t="s">
        <v>1083</v>
      </c>
      <c r="B27" s="57" t="s">
        <v>1084</v>
      </c>
      <c r="C27" s="51"/>
      <c r="D27" s="62">
        <v>21</v>
      </c>
      <c r="E27" s="1504"/>
      <c r="F27" s="1505"/>
      <c r="G27" s="54"/>
      <c r="H27" s="951"/>
      <c r="I27" s="1018"/>
    </row>
    <row r="28" spans="1:9" ht="15">
      <c r="A28" s="197" t="s">
        <v>1085</v>
      </c>
      <c r="B28" s="58" t="s">
        <v>1056</v>
      </c>
      <c r="C28" s="51"/>
      <c r="D28" s="62">
        <v>22</v>
      </c>
      <c r="E28" s="1504"/>
      <c r="F28" s="1505"/>
      <c r="G28" s="54"/>
      <c r="H28" s="951"/>
      <c r="I28" s="1018"/>
    </row>
    <row r="29" spans="1:9" ht="15">
      <c r="A29" s="178" t="s">
        <v>1086</v>
      </c>
      <c r="B29" s="41"/>
      <c r="C29" s="46"/>
      <c r="D29" s="62">
        <v>23</v>
      </c>
      <c r="E29" s="1504"/>
      <c r="F29" s="1505"/>
      <c r="G29" s="11"/>
      <c r="H29" s="12"/>
      <c r="I29" s="157"/>
    </row>
    <row r="30" spans="1:9" ht="15">
      <c r="A30" s="198"/>
      <c r="B30" s="59" t="s">
        <v>1087</v>
      </c>
      <c r="C30" s="7" t="s">
        <v>1088</v>
      </c>
      <c r="D30" s="62">
        <v>31</v>
      </c>
      <c r="E30" s="1504"/>
      <c r="F30" s="1505"/>
      <c r="G30" s="11"/>
      <c r="H30" s="12"/>
      <c r="I30" s="157"/>
    </row>
    <row r="31" spans="1:9" ht="15">
      <c r="A31" s="198"/>
      <c r="B31" s="60" t="s">
        <v>1089</v>
      </c>
      <c r="C31" s="7" t="s">
        <v>1090</v>
      </c>
      <c r="D31" s="62">
        <v>32</v>
      </c>
      <c r="E31" s="1504"/>
      <c r="F31" s="1505"/>
      <c r="G31" s="11"/>
      <c r="H31" s="12"/>
      <c r="I31" s="157"/>
    </row>
    <row r="32" spans="1:9" ht="15">
      <c r="A32" s="156" t="s">
        <v>1093</v>
      </c>
      <c r="B32" s="27"/>
      <c r="C32" s="7" t="s">
        <v>1091</v>
      </c>
      <c r="D32" s="62">
        <v>33</v>
      </c>
      <c r="E32" s="1504"/>
      <c r="F32" s="1505"/>
      <c r="G32" s="950"/>
      <c r="H32" s="12"/>
      <c r="I32" s="157"/>
    </row>
    <row r="33" spans="1:9" ht="15">
      <c r="A33" s="198"/>
      <c r="B33" s="23" t="s">
        <v>1095</v>
      </c>
      <c r="C33" s="46"/>
      <c r="D33" s="62">
        <v>36</v>
      </c>
      <c r="E33" s="1504"/>
      <c r="F33" s="1505"/>
      <c r="G33" s="2"/>
      <c r="H33" s="13"/>
      <c r="I33" s="158"/>
    </row>
    <row r="34" spans="1:9" ht="15">
      <c r="A34" s="198"/>
      <c r="B34" s="199" t="s">
        <v>1056</v>
      </c>
      <c r="C34" s="23" t="s">
        <v>1084</v>
      </c>
      <c r="D34" s="62">
        <v>37</v>
      </c>
      <c r="E34" s="1504"/>
      <c r="F34" s="1505"/>
      <c r="G34" s="8"/>
      <c r="H34" s="9"/>
      <c r="I34" s="155"/>
    </row>
    <row r="35" spans="1:9" ht="15">
      <c r="A35" s="198"/>
      <c r="B35" s="61" t="s">
        <v>1096</v>
      </c>
      <c r="C35" s="7" t="s">
        <v>1056</v>
      </c>
      <c r="D35" s="62">
        <v>38</v>
      </c>
      <c r="E35" s="1504"/>
      <c r="F35" s="1505"/>
      <c r="G35" s="953"/>
      <c r="H35" s="954"/>
      <c r="I35" s="155"/>
    </row>
    <row r="36" spans="1:9" ht="15">
      <c r="A36" s="200" t="s">
        <v>1097</v>
      </c>
      <c r="B36" s="45"/>
      <c r="C36" s="46"/>
      <c r="D36" s="62">
        <v>39</v>
      </c>
      <c r="E36" s="1504"/>
      <c r="F36" s="1505"/>
      <c r="G36" s="8"/>
      <c r="H36" s="9"/>
      <c r="I36" s="155"/>
    </row>
    <row r="37" spans="1:9" ht="22.5" customHeight="1">
      <c r="A37" s="2170" t="s">
        <v>34</v>
      </c>
      <c r="B37" s="2345"/>
      <c r="C37" s="2346"/>
      <c r="D37" s="62">
        <v>41</v>
      </c>
      <c r="E37" s="1506"/>
      <c r="F37" s="1505"/>
      <c r="G37" s="13"/>
      <c r="H37" s="13"/>
      <c r="I37" s="155"/>
    </row>
    <row r="38" spans="1:9" s="18" customFormat="1" ht="15">
      <c r="A38" s="1385" t="s">
        <v>622</v>
      </c>
      <c r="B38" s="1386"/>
      <c r="C38" s="1387"/>
      <c r="D38" s="62">
        <v>49</v>
      </c>
      <c r="E38" s="1552">
        <f>SUM(E26:E37)+E23</f>
        <v>0</v>
      </c>
      <c r="F38" s="1551">
        <f>SUM(F26:F37)</f>
        <v>0</v>
      </c>
      <c r="G38" s="146"/>
      <c r="H38" s="146"/>
      <c r="I38" s="1388"/>
    </row>
    <row r="39" spans="1:9" ht="15">
      <c r="A39" s="193" t="s">
        <v>1098</v>
      </c>
      <c r="B39" s="1012"/>
      <c r="C39" s="1013"/>
      <c r="D39" s="62">
        <v>51</v>
      </c>
      <c r="E39" s="1504"/>
      <c r="F39" s="1505"/>
      <c r="G39" s="64" t="s">
        <v>1048</v>
      </c>
      <c r="H39" s="1020"/>
      <c r="I39" s="1021"/>
    </row>
    <row r="40" spans="1:9" ht="15">
      <c r="A40" s="178" t="s">
        <v>1100</v>
      </c>
      <c r="B40" s="9"/>
      <c r="C40" s="46"/>
      <c r="D40" s="62">
        <v>59</v>
      </c>
      <c r="E40" s="1504"/>
      <c r="F40" s="1505"/>
      <c r="G40" s="15"/>
      <c r="H40" s="890"/>
      <c r="I40" s="891"/>
    </row>
    <row r="41" spans="1:9" ht="22.5" customHeight="1">
      <c r="A41" s="2324" t="s">
        <v>1101</v>
      </c>
      <c r="B41" s="2347"/>
      <c r="C41" s="2348"/>
      <c r="D41" s="62">
        <v>61</v>
      </c>
      <c r="E41" s="1504"/>
      <c r="F41" s="1505"/>
      <c r="G41" s="15"/>
      <c r="H41" s="890"/>
      <c r="I41" s="891"/>
    </row>
    <row r="42" spans="1:9" ht="15.75" thickBot="1">
      <c r="A42" s="2324" t="s">
        <v>196</v>
      </c>
      <c r="B42" s="2343"/>
      <c r="C42" s="2344"/>
      <c r="D42" s="563">
        <v>62</v>
      </c>
      <c r="E42" s="1504"/>
      <c r="F42" s="1505"/>
      <c r="G42" s="15"/>
      <c r="H42" s="48"/>
      <c r="I42" s="191"/>
    </row>
    <row r="43" spans="1:9" ht="22.5" customHeight="1" thickBot="1">
      <c r="A43" s="2336" t="s">
        <v>1121</v>
      </c>
      <c r="B43" s="2341"/>
      <c r="C43" s="2342"/>
      <c r="D43" s="563">
        <v>63</v>
      </c>
      <c r="E43" s="1508"/>
      <c r="F43" s="1509"/>
      <c r="G43" s="201" t="s">
        <v>1122</v>
      </c>
      <c r="H43" s="106"/>
      <c r="I43" s="107"/>
    </row>
    <row r="68" spans="3:9" ht="12.75">
      <c r="C68" s="13"/>
      <c r="D68" s="13"/>
      <c r="E68" s="13"/>
      <c r="F68" s="13"/>
      <c r="G68" s="13"/>
      <c r="H68" s="13"/>
      <c r="I68" s="13"/>
    </row>
    <row r="69" spans="1:9" ht="12.75">
      <c r="A69" s="334" t="s">
        <v>1175</v>
      </c>
      <c r="B69" s="334"/>
      <c r="I69" s="331" t="s">
        <v>1145</v>
      </c>
    </row>
    <row r="70" spans="1:9" ht="12.75">
      <c r="A70" s="342" t="s">
        <v>620</v>
      </c>
      <c r="B70" s="82"/>
      <c r="G70" s="316"/>
      <c r="I70" s="331" t="s">
        <v>393</v>
      </c>
    </row>
  </sheetData>
  <mergeCells count="8">
    <mergeCell ref="D10:I10"/>
    <mergeCell ref="D12:I12"/>
    <mergeCell ref="D14:I14"/>
    <mergeCell ref="A43:C43"/>
    <mergeCell ref="A21:C21"/>
    <mergeCell ref="A37:C37"/>
    <mergeCell ref="A41:C41"/>
    <mergeCell ref="A42:C42"/>
  </mergeCells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36"/>
  <sheetViews>
    <sheetView workbookViewId="0" topLeftCell="D16">
      <selection activeCell="O9" sqref="O9:S9"/>
    </sheetView>
  </sheetViews>
  <sheetFormatPr defaultColWidth="8.00390625" defaultRowHeight="12.75"/>
  <cols>
    <col min="1" max="2" width="3.28125" style="1026" customWidth="1"/>
    <col min="3" max="3" width="4.140625" style="1026" customWidth="1"/>
    <col min="4" max="7" width="3.28125" style="1026" customWidth="1"/>
    <col min="8" max="8" width="3.7109375" style="1026" customWidth="1"/>
    <col min="9" max="9" width="3.8515625" style="1081" customWidth="1"/>
    <col min="10" max="18" width="10.7109375" style="1082" customWidth="1"/>
    <col min="19" max="19" width="10.7109375" style="1026" customWidth="1"/>
    <col min="20" max="254" width="8.00390625" style="1026" customWidth="1"/>
    <col min="255" max="16384" width="8.00390625" style="1026" customWidth="1"/>
  </cols>
  <sheetData>
    <row r="1" ht="12"/>
    <row r="2" ht="12"/>
    <row r="3" ht="12"/>
    <row r="4" ht="12"/>
    <row r="5" spans="1:18" ht="15">
      <c r="A5" s="341" t="s">
        <v>1174</v>
      </c>
      <c r="B5" s="858"/>
      <c r="C5" s="1"/>
      <c r="D5" s="324"/>
      <c r="E5" s="1"/>
      <c r="F5" s="1"/>
      <c r="G5" s="44"/>
      <c r="H5" s="1022"/>
      <c r="I5" s="1022"/>
      <c r="J5" s="1023"/>
      <c r="K5" s="1024"/>
      <c r="L5" s="1024"/>
      <c r="M5" s="1024"/>
      <c r="N5" s="1022"/>
      <c r="O5" s="1024"/>
      <c r="P5" s="1025"/>
      <c r="Q5" s="1022"/>
      <c r="R5" s="1024"/>
    </row>
    <row r="6" spans="1:18" ht="15.75">
      <c r="A6" s="725" t="s">
        <v>360</v>
      </c>
      <c r="B6" s="815"/>
      <c r="C6" s="18"/>
      <c r="D6" s="324"/>
      <c r="E6" s="1"/>
      <c r="F6" s="1"/>
      <c r="G6" s="44"/>
      <c r="H6" s="1022"/>
      <c r="I6" s="1022"/>
      <c r="J6" s="1023"/>
      <c r="K6" s="1024"/>
      <c r="L6" s="1024"/>
      <c r="M6" s="1024"/>
      <c r="N6" s="1022"/>
      <c r="O6" s="1024"/>
      <c r="P6" s="1025"/>
      <c r="Q6" s="1022"/>
      <c r="R6" s="1024"/>
    </row>
    <row r="7" spans="1:18" ht="15.75" thickBot="1">
      <c r="A7" s="341"/>
      <c r="B7" s="859"/>
      <c r="C7" s="1"/>
      <c r="D7" s="324"/>
      <c r="E7" s="1"/>
      <c r="F7" s="1"/>
      <c r="G7" s="44"/>
      <c r="H7" s="1022"/>
      <c r="I7" s="1022"/>
      <c r="J7" s="1023"/>
      <c r="K7" s="1024"/>
      <c r="L7" s="1024"/>
      <c r="M7" s="1024"/>
      <c r="N7" s="1022"/>
      <c r="O7" s="1024"/>
      <c r="P7" s="1025"/>
      <c r="Q7" s="1022"/>
      <c r="R7" s="1024"/>
    </row>
    <row r="8" spans="1:19" ht="15" thickTop="1">
      <c r="A8" s="771"/>
      <c r="B8" s="772"/>
      <c r="C8" s="729"/>
      <c r="D8" s="729"/>
      <c r="E8" s="729"/>
      <c r="F8" s="729"/>
      <c r="G8" s="729"/>
      <c r="H8" s="1027"/>
      <c r="I8" s="1027"/>
      <c r="J8" s="1028"/>
      <c r="K8" s="1029"/>
      <c r="L8" s="1029"/>
      <c r="M8" s="1029"/>
      <c r="N8" s="1027"/>
      <c r="O8" s="1029"/>
      <c r="P8" s="1030"/>
      <c r="Q8" s="1027"/>
      <c r="R8" s="1029"/>
      <c r="S8" s="1031"/>
    </row>
    <row r="9" spans="1:19" ht="15.75" thickBot="1">
      <c r="A9" s="337" t="s">
        <v>983</v>
      </c>
      <c r="B9" s="343"/>
      <c r="C9" s="1032"/>
      <c r="D9" s="1032"/>
      <c r="E9" s="21"/>
      <c r="F9" s="21"/>
      <c r="G9" s="21"/>
      <c r="H9" s="1033"/>
      <c r="I9" s="1033"/>
      <c r="J9" s="1034"/>
      <c r="K9" s="1035"/>
      <c r="L9" s="1035"/>
      <c r="M9" s="1035"/>
      <c r="N9" s="1033"/>
      <c r="O9" s="2353">
        <f>'Cover '!F5</f>
        <v>0</v>
      </c>
      <c r="P9" s="2353"/>
      <c r="Q9" s="2353"/>
      <c r="R9" s="2353"/>
      <c r="S9" s="2354"/>
    </row>
    <row r="10" spans="1:19" ht="15" thickTop="1">
      <c r="A10" s="330"/>
      <c r="B10" s="343"/>
      <c r="C10" s="734"/>
      <c r="D10" s="734"/>
      <c r="E10" s="734"/>
      <c r="F10" s="734"/>
      <c r="G10" s="734"/>
      <c r="H10" s="1033"/>
      <c r="I10" s="1033"/>
      <c r="J10" s="1034"/>
      <c r="K10" s="1035"/>
      <c r="L10" s="1035"/>
      <c r="M10" s="1035"/>
      <c r="N10" s="1033"/>
      <c r="O10" s="1036"/>
      <c r="P10" s="1037"/>
      <c r="Q10" s="1038"/>
      <c r="R10" s="1036"/>
      <c r="S10" s="1039"/>
    </row>
    <row r="11" spans="1:19" ht="15.75" thickBot="1">
      <c r="A11" s="337" t="s">
        <v>1524</v>
      </c>
      <c r="B11" s="343"/>
      <c r="C11" s="21"/>
      <c r="D11" s="511"/>
      <c r="E11" s="21"/>
      <c r="F11" s="21"/>
      <c r="G11" s="21"/>
      <c r="H11" s="1033"/>
      <c r="I11" s="1033"/>
      <c r="J11" s="1034"/>
      <c r="K11" s="1035"/>
      <c r="L11" s="1035"/>
      <c r="M11" s="1035"/>
      <c r="N11" s="1033"/>
      <c r="O11" s="2353">
        <f>'Cover '!F7</f>
        <v>0</v>
      </c>
      <c r="P11" s="2353"/>
      <c r="Q11" s="2353"/>
      <c r="R11" s="2353"/>
      <c r="S11" s="2354"/>
    </row>
    <row r="12" spans="1:19" ht="15.75" thickBot="1" thickTop="1">
      <c r="A12" s="347"/>
      <c r="B12" s="695"/>
      <c r="C12" s="813"/>
      <c r="D12" s="813"/>
      <c r="E12" s="813"/>
      <c r="F12" s="813"/>
      <c r="G12" s="813"/>
      <c r="H12" s="1040"/>
      <c r="I12" s="1040"/>
      <c r="J12" s="1041"/>
      <c r="K12" s="1042"/>
      <c r="L12" s="1042"/>
      <c r="M12" s="1042"/>
      <c r="N12" s="1040"/>
      <c r="O12" s="1042"/>
      <c r="P12" s="1043"/>
      <c r="Q12" s="1040"/>
      <c r="R12" s="1042"/>
      <c r="S12" s="1044"/>
    </row>
    <row r="13" spans="1:18" ht="15" thickTop="1">
      <c r="A13" s="21"/>
      <c r="B13" s="343"/>
      <c r="C13" s="734"/>
      <c r="D13" s="734"/>
      <c r="E13" s="734"/>
      <c r="F13" s="734"/>
      <c r="G13" s="734"/>
      <c r="H13" s="1022"/>
      <c r="I13" s="1022"/>
      <c r="J13" s="1023"/>
      <c r="K13" s="1024"/>
      <c r="L13" s="1024"/>
      <c r="M13" s="1024"/>
      <c r="N13" s="1022"/>
      <c r="O13" s="1024"/>
      <c r="P13" s="1025"/>
      <c r="Q13" s="1022"/>
      <c r="R13" s="1024"/>
    </row>
    <row r="14" spans="1:19" ht="15" thickBot="1">
      <c r="A14" s="21"/>
      <c r="B14" s="343"/>
      <c r="C14" s="734"/>
      <c r="D14" s="734"/>
      <c r="E14" s="734"/>
      <c r="G14" s="734"/>
      <c r="H14" s="1022"/>
      <c r="I14" s="1022"/>
      <c r="J14" s="1023"/>
      <c r="K14" s="1024"/>
      <c r="L14" s="1024"/>
      <c r="M14" s="1024"/>
      <c r="N14" s="1022"/>
      <c r="O14" s="1024"/>
      <c r="P14" s="1025"/>
      <c r="Q14" s="1022"/>
      <c r="S14" s="855" t="s">
        <v>174</v>
      </c>
    </row>
    <row r="15" spans="1:19" ht="15.75" customHeight="1" thickTop="1">
      <c r="A15" s="1046"/>
      <c r="B15" s="1047"/>
      <c r="C15" s="1047"/>
      <c r="D15" s="1047"/>
      <c r="E15" s="1047"/>
      <c r="F15" s="1047"/>
      <c r="G15" s="1047"/>
      <c r="H15" s="1047"/>
      <c r="I15" s="1048"/>
      <c r="J15" s="1049" t="s">
        <v>1102</v>
      </c>
      <c r="K15" s="1050"/>
      <c r="L15" s="1050"/>
      <c r="M15" s="1050"/>
      <c r="N15" s="1050"/>
      <c r="O15" s="1051"/>
      <c r="P15" s="1052"/>
      <c r="Q15" s="1052"/>
      <c r="R15" s="1052"/>
      <c r="S15" s="1053"/>
    </row>
    <row r="16" spans="1:19" ht="14.25">
      <c r="A16" s="1054"/>
      <c r="B16" s="1055"/>
      <c r="C16" s="1055"/>
      <c r="D16" s="1055"/>
      <c r="E16" s="1055"/>
      <c r="F16" s="1055"/>
      <c r="G16" s="1055"/>
      <c r="H16" s="1055"/>
      <c r="I16" s="1056"/>
      <c r="J16" s="1057"/>
      <c r="K16" s="2349" t="s">
        <v>1104</v>
      </c>
      <c r="L16" s="2350"/>
      <c r="M16" s="2349" t="s">
        <v>1104</v>
      </c>
      <c r="N16" s="2350"/>
      <c r="O16" s="1057"/>
      <c r="P16" s="2012" t="s">
        <v>1103</v>
      </c>
      <c r="Q16" s="1058" t="s">
        <v>1103</v>
      </c>
      <c r="R16" s="1058" t="s">
        <v>1583</v>
      </c>
      <c r="S16" s="1059" t="s">
        <v>1431</v>
      </c>
    </row>
    <row r="17" spans="1:19" ht="14.25">
      <c r="A17" s="1054"/>
      <c r="B17" s="1055"/>
      <c r="C17" s="1055"/>
      <c r="D17" s="1055"/>
      <c r="E17" s="1055"/>
      <c r="F17" s="1055"/>
      <c r="G17" s="1055"/>
      <c r="H17" s="1055"/>
      <c r="I17" s="1056"/>
      <c r="J17" s="1057"/>
      <c r="K17" s="2351" t="s">
        <v>362</v>
      </c>
      <c r="L17" s="2352"/>
      <c r="M17" s="2355" t="s">
        <v>1110</v>
      </c>
      <c r="N17" s="2352"/>
      <c r="O17" s="1058" t="s">
        <v>1105</v>
      </c>
      <c r="P17" s="1058" t="s">
        <v>1106</v>
      </c>
      <c r="Q17" s="1058" t="s">
        <v>1106</v>
      </c>
      <c r="R17" s="1058" t="s">
        <v>1107</v>
      </c>
      <c r="S17" s="1059" t="s">
        <v>708</v>
      </c>
    </row>
    <row r="18" spans="1:19" ht="14.25">
      <c r="A18" s="1060" t="s">
        <v>1108</v>
      </c>
      <c r="B18" s="1033"/>
      <c r="C18" s="1033"/>
      <c r="D18" s="1033"/>
      <c r="E18" s="1025"/>
      <c r="F18" s="1033"/>
      <c r="G18" s="1033"/>
      <c r="H18" s="1033"/>
      <c r="I18" s="1061"/>
      <c r="J18" s="1058" t="s">
        <v>1109</v>
      </c>
      <c r="K18" s="1062" t="s">
        <v>1154</v>
      </c>
      <c r="L18" s="1063" t="s">
        <v>1155</v>
      </c>
      <c r="M18" s="1062" t="s">
        <v>1154</v>
      </c>
      <c r="N18" s="1063" t="s">
        <v>1155</v>
      </c>
      <c r="O18" s="1058" t="s">
        <v>1157</v>
      </c>
      <c r="P18" s="1058" t="s">
        <v>1111</v>
      </c>
      <c r="Q18" s="1058" t="s">
        <v>1112</v>
      </c>
      <c r="R18" s="1058" t="s">
        <v>1162</v>
      </c>
      <c r="S18" s="1059" t="s">
        <v>475</v>
      </c>
    </row>
    <row r="19" spans="1:19" ht="14.25">
      <c r="A19" s="1054"/>
      <c r="B19" s="1055"/>
      <c r="C19" s="1055"/>
      <c r="D19" s="1055"/>
      <c r="E19" s="1045"/>
      <c r="F19" s="1055"/>
      <c r="G19" s="1055"/>
      <c r="H19" s="1055"/>
      <c r="I19" s="1056"/>
      <c r="J19" s="1064"/>
      <c r="K19" s="1063"/>
      <c r="L19" s="1063" t="s">
        <v>1156</v>
      </c>
      <c r="M19" s="1063"/>
      <c r="N19" s="1063" t="s">
        <v>1156</v>
      </c>
      <c r="O19" s="1058" t="s">
        <v>1158</v>
      </c>
      <c r="P19" s="1058" t="s">
        <v>1113</v>
      </c>
      <c r="Q19" s="1065"/>
      <c r="R19" s="1057"/>
      <c r="S19" s="1059" t="s">
        <v>476</v>
      </c>
    </row>
    <row r="20" spans="1:19" ht="14.25">
      <c r="A20" s="1066"/>
      <c r="B20" s="1067"/>
      <c r="C20" s="1067"/>
      <c r="D20" s="1067"/>
      <c r="E20" s="1067"/>
      <c r="F20" s="1067"/>
      <c r="G20" s="1067"/>
      <c r="H20" s="1067"/>
      <c r="I20" s="1068"/>
      <c r="J20" s="1069" t="s">
        <v>1114</v>
      </c>
      <c r="K20" s="1069" t="s">
        <v>1115</v>
      </c>
      <c r="L20" s="1069" t="s">
        <v>1116</v>
      </c>
      <c r="M20" s="1069" t="s">
        <v>1117</v>
      </c>
      <c r="N20" s="1069" t="s">
        <v>1118</v>
      </c>
      <c r="O20" s="1069" t="s">
        <v>1119</v>
      </c>
      <c r="P20" s="1069" t="s">
        <v>1120</v>
      </c>
      <c r="Q20" s="1070" t="s">
        <v>1159</v>
      </c>
      <c r="R20" s="1069" t="s">
        <v>1160</v>
      </c>
      <c r="S20" s="1071" t="s">
        <v>709</v>
      </c>
    </row>
    <row r="21" spans="1:19" ht="14.25">
      <c r="A21" s="1054"/>
      <c r="B21" s="1055"/>
      <c r="C21" s="1055"/>
      <c r="D21" s="1055"/>
      <c r="E21" s="1055"/>
      <c r="F21" s="1055"/>
      <c r="G21" s="1055"/>
      <c r="H21" s="1055"/>
      <c r="I21" s="1056"/>
      <c r="J21" s="1057"/>
      <c r="K21" s="1057"/>
      <c r="L21" s="1057"/>
      <c r="M21" s="1057"/>
      <c r="N21" s="1057"/>
      <c r="O21" s="1057"/>
      <c r="P21" s="1057"/>
      <c r="Q21" s="1057"/>
      <c r="R21" s="1057"/>
      <c r="S21" s="1059"/>
    </row>
    <row r="22" spans="1:19" ht="19.5" customHeight="1">
      <c r="A22" s="1072" t="s">
        <v>395</v>
      </c>
      <c r="B22" s="1055"/>
      <c r="C22" s="1055"/>
      <c r="D22" s="1073"/>
      <c r="E22" s="1074"/>
      <c r="F22" s="1055"/>
      <c r="G22" s="1055"/>
      <c r="H22" s="1055"/>
      <c r="I22" s="1075" t="s">
        <v>707</v>
      </c>
      <c r="J22" s="1400"/>
      <c r="K22" s="1400"/>
      <c r="L22" s="1400"/>
      <c r="M22" s="1400"/>
      <c r="N22" s="1400"/>
      <c r="O22" s="1400">
        <f>J22+K22+L22-M22-N22</f>
        <v>0</v>
      </c>
      <c r="P22" s="1400"/>
      <c r="Q22" s="1400"/>
      <c r="R22" s="1400">
        <f>O22+P22-Q22</f>
        <v>0</v>
      </c>
      <c r="S22" s="1553"/>
    </row>
    <row r="23" spans="1:19" ht="19.5" customHeight="1">
      <c r="A23" s="1072" t="s">
        <v>203</v>
      </c>
      <c r="B23" s="1055"/>
      <c r="C23" s="1055"/>
      <c r="D23" s="1055"/>
      <c r="E23" s="1055"/>
      <c r="F23" s="1055"/>
      <c r="G23" s="1055"/>
      <c r="H23" s="1055"/>
      <c r="I23" s="1056">
        <v>12</v>
      </c>
      <c r="J23" s="1400"/>
      <c r="K23" s="1400"/>
      <c r="L23" s="1400"/>
      <c r="M23" s="1400"/>
      <c r="N23" s="1400"/>
      <c r="O23" s="1400">
        <f aca="true" t="shared" si="0" ref="O23:O31">J23+K23+L23-M23-N23</f>
        <v>0</v>
      </c>
      <c r="P23" s="1400"/>
      <c r="Q23" s="1400"/>
      <c r="R23" s="1400">
        <f aca="true" t="shared" si="1" ref="R23:R31">O23+P23-Q23</f>
        <v>0</v>
      </c>
      <c r="S23" s="1554"/>
    </row>
    <row r="24" spans="1:19" ht="19.5" customHeight="1">
      <c r="A24" s="1072" t="s">
        <v>204</v>
      </c>
      <c r="B24" s="1055"/>
      <c r="C24" s="1055"/>
      <c r="D24" s="1055"/>
      <c r="E24" s="1055"/>
      <c r="F24" s="1055"/>
      <c r="G24" s="1055"/>
      <c r="H24" s="1055"/>
      <c r="I24" s="1056">
        <v>13</v>
      </c>
      <c r="J24" s="1400"/>
      <c r="K24" s="1400"/>
      <c r="L24" s="1400"/>
      <c r="M24" s="1400"/>
      <c r="N24" s="1400"/>
      <c r="O24" s="1400">
        <f t="shared" si="0"/>
        <v>0</v>
      </c>
      <c r="P24" s="1400"/>
      <c r="Q24" s="1400"/>
      <c r="R24" s="1400">
        <f t="shared" si="1"/>
        <v>0</v>
      </c>
      <c r="S24" s="1555"/>
    </row>
    <row r="25" spans="1:19" ht="19.5" customHeight="1">
      <c r="A25" s="1076" t="s">
        <v>702</v>
      </c>
      <c r="B25" s="1077"/>
      <c r="C25" s="1077"/>
      <c r="D25" s="1077"/>
      <c r="E25" s="1077"/>
      <c r="F25" s="1077"/>
      <c r="G25" s="1077"/>
      <c r="H25" s="1077"/>
      <c r="I25" s="1078">
        <v>14</v>
      </c>
      <c r="J25" s="1400"/>
      <c r="K25" s="1400"/>
      <c r="L25" s="1400"/>
      <c r="M25" s="1400"/>
      <c r="N25" s="1400"/>
      <c r="O25" s="1400">
        <f t="shared" si="0"/>
        <v>0</v>
      </c>
      <c r="P25" s="1400"/>
      <c r="Q25" s="1400"/>
      <c r="R25" s="1400">
        <f t="shared" si="1"/>
        <v>0</v>
      </c>
      <c r="S25" s="1554"/>
    </row>
    <row r="26" spans="1:19" ht="19.5" customHeight="1">
      <c r="A26" s="1076" t="s">
        <v>703</v>
      </c>
      <c r="B26" s="1077"/>
      <c r="C26" s="1077"/>
      <c r="D26" s="1077"/>
      <c r="E26" s="1077"/>
      <c r="F26" s="1077"/>
      <c r="G26" s="1077"/>
      <c r="H26" s="1077"/>
      <c r="I26" s="1078">
        <v>15</v>
      </c>
      <c r="J26" s="1400"/>
      <c r="K26" s="1400"/>
      <c r="L26" s="1400"/>
      <c r="M26" s="1400"/>
      <c r="N26" s="1400"/>
      <c r="O26" s="1400">
        <f t="shared" si="0"/>
        <v>0</v>
      </c>
      <c r="P26" s="1400"/>
      <c r="Q26" s="1400"/>
      <c r="R26" s="1400">
        <f t="shared" si="1"/>
        <v>0</v>
      </c>
      <c r="S26" s="1555"/>
    </row>
    <row r="27" spans="1:19" ht="19.5" customHeight="1">
      <c r="A27" s="1076" t="s">
        <v>704</v>
      </c>
      <c r="B27" s="1077"/>
      <c r="C27" s="1077"/>
      <c r="D27" s="1077"/>
      <c r="E27" s="1077"/>
      <c r="F27" s="1077"/>
      <c r="G27" s="1077"/>
      <c r="H27" s="1077"/>
      <c r="I27" s="1078">
        <v>16</v>
      </c>
      <c r="J27" s="1400"/>
      <c r="K27" s="1400"/>
      <c r="L27" s="1400"/>
      <c r="M27" s="1400"/>
      <c r="N27" s="1400"/>
      <c r="O27" s="1400">
        <f t="shared" si="0"/>
        <v>0</v>
      </c>
      <c r="P27" s="1400"/>
      <c r="Q27" s="1400"/>
      <c r="R27" s="1400">
        <f t="shared" si="1"/>
        <v>0</v>
      </c>
      <c r="S27" s="1554"/>
    </row>
    <row r="28" spans="1:19" ht="19.5" customHeight="1">
      <c r="A28" s="1076" t="s">
        <v>705</v>
      </c>
      <c r="B28" s="1077"/>
      <c r="C28" s="1077"/>
      <c r="D28" s="1077"/>
      <c r="E28" s="1077"/>
      <c r="F28" s="1077"/>
      <c r="G28" s="1077"/>
      <c r="H28" s="1077"/>
      <c r="I28" s="1078">
        <v>17</v>
      </c>
      <c r="J28" s="1400"/>
      <c r="K28" s="1400"/>
      <c r="L28" s="1400"/>
      <c r="M28" s="1400"/>
      <c r="N28" s="1400"/>
      <c r="O28" s="1400">
        <f t="shared" si="0"/>
        <v>0</v>
      </c>
      <c r="P28" s="1400"/>
      <c r="Q28" s="1400"/>
      <c r="R28" s="1400">
        <f t="shared" si="1"/>
        <v>0</v>
      </c>
      <c r="S28" s="1555"/>
    </row>
    <row r="29" spans="1:19" ht="19.5" customHeight="1">
      <c r="A29" s="1076" t="s">
        <v>710</v>
      </c>
      <c r="B29" s="1077"/>
      <c r="C29" s="1077"/>
      <c r="D29" s="1077"/>
      <c r="E29" s="1077"/>
      <c r="F29" s="1077"/>
      <c r="G29" s="1077"/>
      <c r="H29" s="1077"/>
      <c r="I29" s="1078">
        <v>18</v>
      </c>
      <c r="J29" s="1400"/>
      <c r="K29" s="1400"/>
      <c r="L29" s="1400"/>
      <c r="M29" s="1400"/>
      <c r="N29" s="1400"/>
      <c r="O29" s="1400">
        <f t="shared" si="0"/>
        <v>0</v>
      </c>
      <c r="P29" s="1400"/>
      <c r="Q29" s="1400"/>
      <c r="R29" s="1400">
        <f t="shared" si="1"/>
        <v>0</v>
      </c>
      <c r="S29" s="1554"/>
    </row>
    <row r="30" spans="1:19" ht="19.5" customHeight="1">
      <c r="A30" s="1076" t="s">
        <v>706</v>
      </c>
      <c r="B30" s="1077"/>
      <c r="C30" s="1077"/>
      <c r="D30" s="1077"/>
      <c r="E30" s="1077"/>
      <c r="F30" s="1077"/>
      <c r="G30" s="1077"/>
      <c r="H30" s="1077"/>
      <c r="I30" s="1078">
        <v>19</v>
      </c>
      <c r="J30" s="1400"/>
      <c r="K30" s="1400"/>
      <c r="L30" s="1400"/>
      <c r="M30" s="1400"/>
      <c r="N30" s="1400"/>
      <c r="O30" s="1400">
        <f t="shared" si="0"/>
        <v>0</v>
      </c>
      <c r="P30" s="1400"/>
      <c r="Q30" s="1400"/>
      <c r="R30" s="1400">
        <f t="shared" si="1"/>
        <v>0</v>
      </c>
      <c r="S30" s="1555"/>
    </row>
    <row r="31" spans="1:19" ht="19.5" customHeight="1">
      <c r="A31" s="1076" t="s">
        <v>1163</v>
      </c>
      <c r="B31" s="1077"/>
      <c r="C31" s="1077"/>
      <c r="D31" s="1077"/>
      <c r="E31" s="1077"/>
      <c r="F31" s="1077"/>
      <c r="G31" s="1077"/>
      <c r="H31" s="1077"/>
      <c r="I31" s="1078">
        <v>20</v>
      </c>
      <c r="J31" s="1400"/>
      <c r="K31" s="1400"/>
      <c r="L31" s="1400"/>
      <c r="M31" s="1400"/>
      <c r="N31" s="1400"/>
      <c r="O31" s="1400">
        <f t="shared" si="0"/>
        <v>0</v>
      </c>
      <c r="P31" s="1400"/>
      <c r="Q31" s="1400"/>
      <c r="R31" s="1400">
        <f t="shared" si="1"/>
        <v>0</v>
      </c>
      <c r="S31" s="1554"/>
    </row>
    <row r="32" spans="1:19" s="1085" customFormat="1" ht="19.5" customHeight="1" thickBot="1">
      <c r="A32" s="1079" t="s">
        <v>394</v>
      </c>
      <c r="B32" s="1398"/>
      <c r="C32" s="1398"/>
      <c r="D32" s="1398"/>
      <c r="E32" s="1398"/>
      <c r="F32" s="1398"/>
      <c r="G32" s="1398"/>
      <c r="H32" s="1398"/>
      <c r="I32" s="1399">
        <v>30</v>
      </c>
      <c r="J32" s="1401">
        <f>SUM(J22:J31)</f>
        <v>0</v>
      </c>
      <c r="K32" s="1401">
        <f aca="true" t="shared" si="2" ref="K32:S32">SUM(K22:K31)</f>
        <v>0</v>
      </c>
      <c r="L32" s="1401">
        <f t="shared" si="2"/>
        <v>0</v>
      </c>
      <c r="M32" s="1401">
        <f t="shared" si="2"/>
        <v>0</v>
      </c>
      <c r="N32" s="1401">
        <f t="shared" si="2"/>
        <v>0</v>
      </c>
      <c r="O32" s="1401">
        <f t="shared" si="2"/>
        <v>0</v>
      </c>
      <c r="P32" s="1401">
        <f t="shared" si="2"/>
        <v>0</v>
      </c>
      <c r="Q32" s="1401">
        <f t="shared" si="2"/>
        <v>0</v>
      </c>
      <c r="R32" s="1401">
        <f t="shared" si="2"/>
        <v>0</v>
      </c>
      <c r="S32" s="1402">
        <f t="shared" si="2"/>
        <v>0</v>
      </c>
    </row>
    <row r="33" ht="12.75" thickTop="1"/>
    <row r="34" spans="9:19" ht="12.75">
      <c r="I34" s="1"/>
      <c r="J34" s="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334" t="s">
        <v>1175</v>
      </c>
      <c r="B35" s="1083"/>
      <c r="C35" s="1083"/>
      <c r="D35" s="1084"/>
      <c r="E35" s="1083"/>
      <c r="F35" s="1083"/>
      <c r="G35" s="1083"/>
      <c r="H35" s="1083"/>
      <c r="I35" s="1084"/>
      <c r="J35" s="334"/>
      <c r="K35" s="41"/>
      <c r="L35" s="41"/>
      <c r="M35" s="41"/>
      <c r="N35" s="41"/>
      <c r="O35" s="41"/>
      <c r="P35" s="41"/>
      <c r="Q35" s="41"/>
      <c r="R35" s="41"/>
      <c r="S35" s="332" t="s">
        <v>202</v>
      </c>
    </row>
    <row r="36" spans="1:19" s="1085" customFormat="1" ht="12.75">
      <c r="A36" s="342" t="s">
        <v>625</v>
      </c>
      <c r="D36" s="1086"/>
      <c r="I36" s="1087"/>
      <c r="J36" s="82"/>
      <c r="K36" s="1088"/>
      <c r="L36" s="18"/>
      <c r="M36" s="18"/>
      <c r="N36" s="18"/>
      <c r="O36" s="18"/>
      <c r="P36" s="18"/>
      <c r="Q36" s="18"/>
      <c r="R36" s="18"/>
      <c r="S36" s="331" t="s">
        <v>356</v>
      </c>
    </row>
  </sheetData>
  <mergeCells count="6">
    <mergeCell ref="K16:L16"/>
    <mergeCell ref="K17:L17"/>
    <mergeCell ref="O9:S9"/>
    <mergeCell ref="O11:S11"/>
    <mergeCell ref="M16:N16"/>
    <mergeCell ref="M17:N17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9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6"/>
  <sheetViews>
    <sheetView workbookViewId="0" topLeftCell="J1">
      <selection activeCell="Q22" sqref="Q22"/>
    </sheetView>
  </sheetViews>
  <sheetFormatPr defaultColWidth="8.00390625" defaultRowHeight="12.75"/>
  <cols>
    <col min="1" max="2" width="3.28125" style="1026" customWidth="1"/>
    <col min="3" max="3" width="4.140625" style="1026" customWidth="1"/>
    <col min="4" max="7" width="3.28125" style="1026" customWidth="1"/>
    <col min="8" max="8" width="3.7109375" style="1026" customWidth="1"/>
    <col min="9" max="9" width="3.8515625" style="1081" customWidth="1"/>
    <col min="10" max="15" width="15.7109375" style="1082" customWidth="1"/>
    <col min="16" max="250" width="8.00390625" style="1026" customWidth="1"/>
    <col min="251" max="16384" width="8.00390625" style="1026" customWidth="1"/>
  </cols>
  <sheetData>
    <row r="1" ht="12"/>
    <row r="2" ht="12"/>
    <row r="3" ht="12"/>
    <row r="4" ht="12"/>
    <row r="5" spans="1:15" ht="15">
      <c r="A5" s="341" t="s">
        <v>1174</v>
      </c>
      <c r="B5" s="858"/>
      <c r="C5" s="1"/>
      <c r="D5" s="324"/>
      <c r="E5" s="1"/>
      <c r="F5" s="1"/>
      <c r="G5" s="44"/>
      <c r="H5" s="1022"/>
      <c r="I5" s="1022"/>
      <c r="J5" s="1024"/>
      <c r="K5" s="1024"/>
      <c r="L5" s="1024"/>
      <c r="M5" s="1025"/>
      <c r="N5" s="1022"/>
      <c r="O5" s="1024"/>
    </row>
    <row r="6" spans="1:15" ht="15.75">
      <c r="A6" s="725" t="s">
        <v>353</v>
      </c>
      <c r="B6" s="815"/>
      <c r="C6" s="18"/>
      <c r="D6" s="324"/>
      <c r="E6" s="1"/>
      <c r="F6" s="1"/>
      <c r="G6" s="44"/>
      <c r="H6" s="1022"/>
      <c r="I6" s="1022"/>
      <c r="J6" s="1024"/>
      <c r="K6" s="1024"/>
      <c r="L6" s="1024"/>
      <c r="M6" s="1025"/>
      <c r="N6" s="1022"/>
      <c r="O6" s="1024"/>
    </row>
    <row r="7" spans="1:15" ht="15.75" thickBot="1">
      <c r="A7" s="341"/>
      <c r="B7" s="859"/>
      <c r="C7" s="1"/>
      <c r="D7" s="324"/>
      <c r="E7" s="1"/>
      <c r="F7" s="1"/>
      <c r="G7" s="44"/>
      <c r="H7" s="1022"/>
      <c r="I7" s="1022"/>
      <c r="J7" s="1024"/>
      <c r="K7" s="1024"/>
      <c r="L7" s="1024"/>
      <c r="M7" s="1025"/>
      <c r="N7" s="1022"/>
      <c r="O7" s="1024"/>
    </row>
    <row r="8" spans="1:15" ht="15" thickTop="1">
      <c r="A8" s="771"/>
      <c r="B8" s="772"/>
      <c r="C8" s="729"/>
      <c r="D8" s="729"/>
      <c r="E8" s="729"/>
      <c r="F8" s="729"/>
      <c r="G8" s="729"/>
      <c r="H8" s="1027"/>
      <c r="I8" s="1027"/>
      <c r="J8" s="1029"/>
      <c r="K8" s="1029"/>
      <c r="L8" s="1029"/>
      <c r="M8" s="1030"/>
      <c r="N8" s="1027"/>
      <c r="O8" s="1029"/>
    </row>
    <row r="9" spans="1:15" ht="15.75" thickBot="1">
      <c r="A9" s="337" t="s">
        <v>983</v>
      </c>
      <c r="B9" s="343"/>
      <c r="C9" s="1032"/>
      <c r="D9" s="1032"/>
      <c r="E9" s="21"/>
      <c r="F9" s="21"/>
      <c r="G9" s="21"/>
      <c r="H9" s="1033"/>
      <c r="I9" s="1033"/>
      <c r="J9" s="1035"/>
      <c r="K9" s="1035"/>
      <c r="L9" s="2353">
        <f>'Cover '!F5</f>
        <v>0</v>
      </c>
      <c r="M9" s="2353"/>
      <c r="N9" s="2353"/>
      <c r="O9" s="2353"/>
    </row>
    <row r="10" spans="1:15" ht="15" thickTop="1">
      <c r="A10" s="330"/>
      <c r="B10" s="343"/>
      <c r="C10" s="734"/>
      <c r="D10" s="734"/>
      <c r="E10" s="734"/>
      <c r="F10" s="734"/>
      <c r="G10" s="734"/>
      <c r="H10" s="1033"/>
      <c r="I10" s="1033"/>
      <c r="J10" s="1035"/>
      <c r="K10" s="1035"/>
      <c r="L10" s="1036"/>
      <c r="M10" s="1037"/>
      <c r="N10" s="1038"/>
      <c r="O10" s="1036"/>
    </row>
    <row r="11" spans="1:15" ht="15.75" thickBot="1">
      <c r="A11" s="337" t="s">
        <v>1524</v>
      </c>
      <c r="B11" s="343"/>
      <c r="C11" s="21"/>
      <c r="D11" s="511"/>
      <c r="E11" s="21"/>
      <c r="F11" s="21"/>
      <c r="G11" s="21"/>
      <c r="H11" s="1033"/>
      <c r="I11" s="1033"/>
      <c r="J11" s="1035"/>
      <c r="K11" s="1035"/>
      <c r="L11" s="2353">
        <f>'Cover '!F7</f>
        <v>0</v>
      </c>
      <c r="M11" s="2353"/>
      <c r="N11" s="2353"/>
      <c r="O11" s="2353"/>
    </row>
    <row r="12" spans="1:15" ht="15.75" thickBot="1" thickTop="1">
      <c r="A12" s="347"/>
      <c r="B12" s="695"/>
      <c r="C12" s="813"/>
      <c r="D12" s="813"/>
      <c r="E12" s="813"/>
      <c r="F12" s="813"/>
      <c r="G12" s="813"/>
      <c r="H12" s="1040"/>
      <c r="I12" s="1040"/>
      <c r="J12" s="1042"/>
      <c r="K12" s="1042"/>
      <c r="L12" s="1042"/>
      <c r="M12" s="1043"/>
      <c r="N12" s="1040"/>
      <c r="O12" s="1042"/>
    </row>
    <row r="13" spans="1:15" ht="15" thickTop="1">
      <c r="A13" s="21"/>
      <c r="B13" s="343"/>
      <c r="C13" s="734"/>
      <c r="D13" s="734"/>
      <c r="E13" s="734"/>
      <c r="F13" s="734"/>
      <c r="G13" s="734"/>
      <c r="H13" s="1022"/>
      <c r="I13" s="1022"/>
      <c r="J13" s="1024"/>
      <c r="K13" s="1024"/>
      <c r="L13" s="1024"/>
      <c r="M13" s="1025"/>
      <c r="N13" s="1022"/>
      <c r="O13" s="1024"/>
    </row>
    <row r="14" spans="1:14" ht="15" thickBot="1">
      <c r="A14" s="21"/>
      <c r="B14" s="343"/>
      <c r="C14" s="734"/>
      <c r="D14" s="734"/>
      <c r="E14" s="734"/>
      <c r="G14" s="734"/>
      <c r="H14" s="1022"/>
      <c r="I14" s="1022"/>
      <c r="J14" s="1024"/>
      <c r="K14" s="1024"/>
      <c r="L14" s="1024"/>
      <c r="M14" s="1025"/>
      <c r="N14" s="1022" t="s">
        <v>174</v>
      </c>
    </row>
    <row r="15" spans="1:15" ht="15.75" customHeight="1" thickTop="1">
      <c r="A15" s="1046"/>
      <c r="B15" s="1047"/>
      <c r="C15" s="1047"/>
      <c r="D15" s="1047"/>
      <c r="E15" s="1047"/>
      <c r="F15" s="1047"/>
      <c r="G15" s="1047"/>
      <c r="H15" s="1047"/>
      <c r="I15" s="1048"/>
      <c r="J15" s="1980"/>
      <c r="K15" s="1982"/>
      <c r="L15" s="1981"/>
      <c r="M15" s="1052"/>
      <c r="N15" s="1052"/>
      <c r="O15" s="1052"/>
    </row>
    <row r="16" spans="1:15" ht="14.25">
      <c r="A16" s="1054"/>
      <c r="B16" s="1055"/>
      <c r="C16" s="1055"/>
      <c r="D16" s="1055"/>
      <c r="E16" s="1055"/>
      <c r="F16" s="1055"/>
      <c r="G16" s="1055"/>
      <c r="H16" s="1055"/>
      <c r="I16" s="1056"/>
      <c r="J16" s="1973" t="s">
        <v>1104</v>
      </c>
      <c r="K16" s="1977" t="s">
        <v>1104</v>
      </c>
      <c r="L16" s="1979"/>
      <c r="M16" s="1058" t="s">
        <v>1103</v>
      </c>
      <c r="N16" s="1058" t="s">
        <v>1103</v>
      </c>
      <c r="O16" s="1058" t="s">
        <v>1583</v>
      </c>
    </row>
    <row r="17" spans="1:15" ht="14.25">
      <c r="A17" s="1054"/>
      <c r="B17" s="1055"/>
      <c r="C17" s="1055"/>
      <c r="D17" s="1055"/>
      <c r="E17" s="1055"/>
      <c r="F17" s="1055"/>
      <c r="G17" s="1055"/>
      <c r="H17" s="1055"/>
      <c r="I17" s="1056"/>
      <c r="J17" s="1972" t="s">
        <v>362</v>
      </c>
      <c r="K17" s="1977" t="s">
        <v>1110</v>
      </c>
      <c r="L17" s="1058" t="s">
        <v>1105</v>
      </c>
      <c r="M17" s="1058" t="s">
        <v>1106</v>
      </c>
      <c r="N17" s="1058" t="s">
        <v>1106</v>
      </c>
      <c r="O17" s="1058" t="s">
        <v>1107</v>
      </c>
    </row>
    <row r="18" spans="1:15" ht="14.25">
      <c r="A18" s="1060" t="s">
        <v>1108</v>
      </c>
      <c r="B18" s="1033"/>
      <c r="C18" s="1033"/>
      <c r="D18" s="1033"/>
      <c r="E18" s="1025"/>
      <c r="F18" s="1033"/>
      <c r="G18" s="1033"/>
      <c r="H18" s="1033"/>
      <c r="I18" s="1061"/>
      <c r="J18" s="1062"/>
      <c r="K18" s="1978"/>
      <c r="L18" s="1058" t="s">
        <v>354</v>
      </c>
      <c r="M18" s="1058" t="s">
        <v>1111</v>
      </c>
      <c r="N18" s="1058" t="s">
        <v>1112</v>
      </c>
      <c r="O18" s="1058" t="s">
        <v>1162</v>
      </c>
    </row>
    <row r="19" spans="1:15" ht="14.25">
      <c r="A19" s="1054"/>
      <c r="B19" s="1055"/>
      <c r="C19" s="1055"/>
      <c r="D19" s="1055"/>
      <c r="E19" s="1045"/>
      <c r="F19" s="1055"/>
      <c r="G19" s="1055"/>
      <c r="H19" s="1055"/>
      <c r="I19" s="1056"/>
      <c r="J19" s="1063"/>
      <c r="K19" s="1063"/>
      <c r="L19" s="1058"/>
      <c r="M19" s="1058" t="s">
        <v>1113</v>
      </c>
      <c r="N19" s="1065"/>
      <c r="O19" s="1057"/>
    </row>
    <row r="20" spans="1:15" ht="14.25">
      <c r="A20" s="1066"/>
      <c r="B20" s="1067"/>
      <c r="C20" s="1067"/>
      <c r="D20" s="1067"/>
      <c r="E20" s="1067"/>
      <c r="F20" s="1067"/>
      <c r="G20" s="1067"/>
      <c r="H20" s="1067"/>
      <c r="I20" s="1068"/>
      <c r="J20" s="1069" t="s">
        <v>1114</v>
      </c>
      <c r="K20" s="1069" t="s">
        <v>1115</v>
      </c>
      <c r="L20" s="1069" t="s">
        <v>1119</v>
      </c>
      <c r="M20" s="1069" t="s">
        <v>1120</v>
      </c>
      <c r="N20" s="1070" t="s">
        <v>1159</v>
      </c>
      <c r="O20" s="1069" t="s">
        <v>1160</v>
      </c>
    </row>
    <row r="21" spans="1:15" ht="14.25">
      <c r="A21" s="1054"/>
      <c r="B21" s="1055"/>
      <c r="C21" s="1055"/>
      <c r="D21" s="1055"/>
      <c r="E21" s="1055"/>
      <c r="F21" s="1055"/>
      <c r="G21" s="1055"/>
      <c r="H21" s="1055"/>
      <c r="I21" s="1056"/>
      <c r="J21" s="1057"/>
      <c r="K21" s="1057"/>
      <c r="L21" s="1057"/>
      <c r="M21" s="1057"/>
      <c r="N21" s="1057"/>
      <c r="O21" s="1057"/>
    </row>
    <row r="22" spans="1:15" ht="19.5" customHeight="1">
      <c r="A22" s="1072" t="s">
        <v>395</v>
      </c>
      <c r="B22" s="1055"/>
      <c r="C22" s="1055"/>
      <c r="D22" s="1073"/>
      <c r="E22" s="1074"/>
      <c r="F22" s="1055"/>
      <c r="G22" s="1055"/>
      <c r="H22" s="1055"/>
      <c r="I22" s="1075" t="s">
        <v>707</v>
      </c>
      <c r="J22" s="1400"/>
      <c r="K22" s="1400"/>
      <c r="L22" s="1400">
        <f aca="true" t="shared" si="0" ref="L22:L31">J22-K22</f>
        <v>0</v>
      </c>
      <c r="M22" s="1400"/>
      <c r="N22" s="1400"/>
      <c r="O22" s="1400">
        <f aca="true" t="shared" si="1" ref="O22:O31">L22+M22-N22</f>
        <v>0</v>
      </c>
    </row>
    <row r="23" spans="1:15" ht="19.5" customHeight="1">
      <c r="A23" s="1072" t="s">
        <v>203</v>
      </c>
      <c r="B23" s="1055"/>
      <c r="C23" s="1055"/>
      <c r="D23" s="1055"/>
      <c r="E23" s="1055"/>
      <c r="F23" s="1055"/>
      <c r="G23" s="1055"/>
      <c r="H23" s="1055"/>
      <c r="I23" s="1056">
        <v>12</v>
      </c>
      <c r="J23" s="1400"/>
      <c r="K23" s="1400"/>
      <c r="L23" s="1400">
        <f t="shared" si="0"/>
        <v>0</v>
      </c>
      <c r="M23" s="1400"/>
      <c r="N23" s="1400"/>
      <c r="O23" s="1400">
        <f t="shared" si="1"/>
        <v>0</v>
      </c>
    </row>
    <row r="24" spans="1:15" ht="19.5" customHeight="1">
      <c r="A24" s="1072" t="s">
        <v>204</v>
      </c>
      <c r="B24" s="1055"/>
      <c r="C24" s="1055"/>
      <c r="D24" s="1055"/>
      <c r="E24" s="1055"/>
      <c r="F24" s="1055"/>
      <c r="G24" s="1055"/>
      <c r="H24" s="1055"/>
      <c r="I24" s="1056">
        <v>13</v>
      </c>
      <c r="J24" s="1400"/>
      <c r="K24" s="1400"/>
      <c r="L24" s="1400">
        <f t="shared" si="0"/>
        <v>0</v>
      </c>
      <c r="M24" s="1400"/>
      <c r="N24" s="1400"/>
      <c r="O24" s="1400">
        <f t="shared" si="1"/>
        <v>0</v>
      </c>
    </row>
    <row r="25" spans="1:15" ht="19.5" customHeight="1">
      <c r="A25" s="1076" t="s">
        <v>702</v>
      </c>
      <c r="B25" s="1077"/>
      <c r="C25" s="1077"/>
      <c r="D25" s="1077"/>
      <c r="E25" s="1077"/>
      <c r="F25" s="1077"/>
      <c r="G25" s="1077"/>
      <c r="H25" s="1077"/>
      <c r="I25" s="1078">
        <v>14</v>
      </c>
      <c r="J25" s="1400"/>
      <c r="K25" s="1400"/>
      <c r="L25" s="1400">
        <f t="shared" si="0"/>
        <v>0</v>
      </c>
      <c r="M25" s="1400"/>
      <c r="N25" s="1400"/>
      <c r="O25" s="1400">
        <f t="shared" si="1"/>
        <v>0</v>
      </c>
    </row>
    <row r="26" spans="1:15" ht="19.5" customHeight="1">
      <c r="A26" s="1076" t="s">
        <v>703</v>
      </c>
      <c r="B26" s="1077"/>
      <c r="C26" s="1077"/>
      <c r="D26" s="1077"/>
      <c r="E26" s="1077"/>
      <c r="F26" s="1077"/>
      <c r="G26" s="1077"/>
      <c r="H26" s="1077"/>
      <c r="I26" s="1078">
        <v>15</v>
      </c>
      <c r="J26" s="1400"/>
      <c r="K26" s="1400"/>
      <c r="L26" s="1400">
        <f t="shared" si="0"/>
        <v>0</v>
      </c>
      <c r="M26" s="1400"/>
      <c r="N26" s="1400"/>
      <c r="O26" s="1400">
        <f t="shared" si="1"/>
        <v>0</v>
      </c>
    </row>
    <row r="27" spans="1:15" ht="19.5" customHeight="1">
      <c r="A27" s="1076" t="s">
        <v>704</v>
      </c>
      <c r="B27" s="1077"/>
      <c r="C27" s="1077"/>
      <c r="D27" s="1077"/>
      <c r="E27" s="1077"/>
      <c r="F27" s="1077"/>
      <c r="G27" s="1077"/>
      <c r="H27" s="1077"/>
      <c r="I27" s="1078">
        <v>16</v>
      </c>
      <c r="J27" s="1400"/>
      <c r="K27" s="1400"/>
      <c r="L27" s="1400">
        <f t="shared" si="0"/>
        <v>0</v>
      </c>
      <c r="M27" s="1400"/>
      <c r="N27" s="1400"/>
      <c r="O27" s="1400">
        <f t="shared" si="1"/>
        <v>0</v>
      </c>
    </row>
    <row r="28" spans="1:15" ht="19.5" customHeight="1">
      <c r="A28" s="1076" t="s">
        <v>705</v>
      </c>
      <c r="B28" s="1077"/>
      <c r="C28" s="1077"/>
      <c r="D28" s="1077"/>
      <c r="E28" s="1077"/>
      <c r="F28" s="1077"/>
      <c r="G28" s="1077"/>
      <c r="H28" s="1077"/>
      <c r="I28" s="1078">
        <v>17</v>
      </c>
      <c r="J28" s="1400"/>
      <c r="K28" s="1400"/>
      <c r="L28" s="1400">
        <f t="shared" si="0"/>
        <v>0</v>
      </c>
      <c r="M28" s="1400"/>
      <c r="N28" s="1400"/>
      <c r="O28" s="1400">
        <f t="shared" si="1"/>
        <v>0</v>
      </c>
    </row>
    <row r="29" spans="1:15" ht="19.5" customHeight="1">
      <c r="A29" s="1076" t="s">
        <v>710</v>
      </c>
      <c r="B29" s="1077"/>
      <c r="C29" s="1077"/>
      <c r="D29" s="1077"/>
      <c r="E29" s="1077"/>
      <c r="F29" s="1077"/>
      <c r="G29" s="1077"/>
      <c r="H29" s="1077"/>
      <c r="I29" s="1078">
        <v>18</v>
      </c>
      <c r="J29" s="1400"/>
      <c r="K29" s="1400"/>
      <c r="L29" s="1400">
        <f t="shared" si="0"/>
        <v>0</v>
      </c>
      <c r="M29" s="1400"/>
      <c r="N29" s="1400"/>
      <c r="O29" s="1400">
        <f t="shared" si="1"/>
        <v>0</v>
      </c>
    </row>
    <row r="30" spans="1:15" ht="19.5" customHeight="1">
      <c r="A30" s="1076" t="s">
        <v>706</v>
      </c>
      <c r="B30" s="1077"/>
      <c r="C30" s="1077"/>
      <c r="D30" s="1077"/>
      <c r="E30" s="1077"/>
      <c r="F30" s="1077"/>
      <c r="G30" s="1077"/>
      <c r="H30" s="1077"/>
      <c r="I30" s="1078">
        <v>19</v>
      </c>
      <c r="J30" s="1400"/>
      <c r="K30" s="1400"/>
      <c r="L30" s="1400">
        <f t="shared" si="0"/>
        <v>0</v>
      </c>
      <c r="M30" s="1400"/>
      <c r="N30" s="1400"/>
      <c r="O30" s="1400">
        <f t="shared" si="1"/>
        <v>0</v>
      </c>
    </row>
    <row r="31" spans="1:15" ht="19.5" customHeight="1">
      <c r="A31" s="1076" t="s">
        <v>1163</v>
      </c>
      <c r="B31" s="1077"/>
      <c r="C31" s="1077"/>
      <c r="D31" s="1077"/>
      <c r="E31" s="1077"/>
      <c r="F31" s="1077"/>
      <c r="G31" s="1077"/>
      <c r="H31" s="1077"/>
      <c r="I31" s="1078">
        <v>20</v>
      </c>
      <c r="J31" s="1400"/>
      <c r="K31" s="1400"/>
      <c r="L31" s="1400">
        <f t="shared" si="0"/>
        <v>0</v>
      </c>
      <c r="M31" s="1400"/>
      <c r="N31" s="1400"/>
      <c r="O31" s="1400">
        <f t="shared" si="1"/>
        <v>0</v>
      </c>
    </row>
    <row r="32" spans="1:15" s="1085" customFormat="1" ht="19.5" customHeight="1" thickBot="1">
      <c r="A32" s="1079" t="s">
        <v>394</v>
      </c>
      <c r="B32" s="1398"/>
      <c r="C32" s="1398"/>
      <c r="D32" s="1398"/>
      <c r="E32" s="1398"/>
      <c r="F32" s="1398"/>
      <c r="G32" s="1398"/>
      <c r="H32" s="1398"/>
      <c r="I32" s="1399">
        <v>30</v>
      </c>
      <c r="J32" s="1401">
        <f aca="true" t="shared" si="2" ref="J32:O32">SUM(J22:J31)</f>
        <v>0</v>
      </c>
      <c r="K32" s="1401">
        <f t="shared" si="2"/>
        <v>0</v>
      </c>
      <c r="L32" s="1401">
        <f t="shared" si="2"/>
        <v>0</v>
      </c>
      <c r="M32" s="1401">
        <f t="shared" si="2"/>
        <v>0</v>
      </c>
      <c r="N32" s="1401">
        <f t="shared" si="2"/>
        <v>0</v>
      </c>
      <c r="O32" s="1401">
        <f t="shared" si="2"/>
        <v>0</v>
      </c>
    </row>
    <row r="33" ht="12.75" thickTop="1"/>
    <row r="34" spans="9:15" ht="12.75">
      <c r="I34" s="1"/>
      <c r="J34" s="21"/>
      <c r="K34" s="21"/>
      <c r="L34" s="21"/>
      <c r="M34" s="21"/>
      <c r="N34" s="21"/>
      <c r="O34" s="21"/>
    </row>
    <row r="35" spans="1:15" ht="12.75">
      <c r="A35" s="334" t="s">
        <v>1175</v>
      </c>
      <c r="B35" s="1083"/>
      <c r="C35" s="1083"/>
      <c r="D35" s="1084"/>
      <c r="E35" s="1083"/>
      <c r="F35" s="1083"/>
      <c r="G35" s="1083"/>
      <c r="H35" s="1083"/>
      <c r="I35" s="1084"/>
      <c r="J35" s="41"/>
      <c r="K35" s="41"/>
      <c r="L35" s="41"/>
      <c r="M35" s="41"/>
      <c r="N35" s="41"/>
      <c r="O35" s="332" t="s">
        <v>202</v>
      </c>
    </row>
    <row r="36" spans="1:15" s="1085" customFormat="1" ht="12.75">
      <c r="A36" s="342" t="s">
        <v>355</v>
      </c>
      <c r="D36" s="1086"/>
      <c r="I36" s="1087"/>
      <c r="J36" s="1088"/>
      <c r="K36" s="18"/>
      <c r="L36" s="18"/>
      <c r="M36" s="18"/>
      <c r="N36" s="18"/>
      <c r="O36" s="331" t="s">
        <v>624</v>
      </c>
    </row>
  </sheetData>
  <mergeCells count="2">
    <mergeCell ref="L9:O9"/>
    <mergeCell ref="L11:O11"/>
  </mergeCells>
  <printOptions horizontalCentered="1" verticalCentered="1"/>
  <pageMargins left="0.3937007874015748" right="0.5905511811023623" top="0.7874015748031497" bottom="0.3937007874015748" header="0.3937007874015748" footer="0.3937007874015748"/>
  <pageSetup fitToHeight="1" fitToWidth="1" horizontalDpi="300" verticalDpi="300" orientation="landscape" scale="93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9"/>
  <sheetViews>
    <sheetView workbookViewId="0" topLeftCell="G1">
      <selection activeCell="J23" sqref="J23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11" width="16.8515625" style="1" customWidth="1"/>
    <col min="12" max="16384" width="9.140625" style="1" customWidth="1"/>
  </cols>
  <sheetData>
    <row r="1" ht="12.75"/>
    <row r="2" ht="12.75"/>
    <row r="3" ht="12.75"/>
    <row r="4" ht="12.75"/>
    <row r="5" spans="1:3" ht="15">
      <c r="A5" s="341" t="s">
        <v>1174</v>
      </c>
      <c r="C5" s="324"/>
    </row>
    <row r="6" spans="1:3" ht="15.75">
      <c r="A6" s="725" t="s">
        <v>361</v>
      </c>
      <c r="B6" s="18"/>
      <c r="C6" s="324"/>
    </row>
    <row r="7" spans="1:3" ht="15.75" thickBot="1">
      <c r="A7" s="341"/>
      <c r="C7" s="324"/>
    </row>
    <row r="8" spans="1:11" ht="13.5" thickTop="1">
      <c r="A8" s="771"/>
      <c r="B8" s="729"/>
      <c r="C8" s="729"/>
      <c r="D8" s="729"/>
      <c r="E8" s="729"/>
      <c r="F8" s="729"/>
      <c r="G8" s="729"/>
      <c r="H8" s="729"/>
      <c r="I8" s="729"/>
      <c r="J8" s="729"/>
      <c r="K8" s="730"/>
    </row>
    <row r="9" spans="1:11" ht="15.75" thickBot="1">
      <c r="A9" s="337" t="s">
        <v>983</v>
      </c>
      <c r="B9" s="1032"/>
      <c r="C9" s="1032"/>
      <c r="D9" s="21"/>
      <c r="E9" s="21"/>
      <c r="F9" s="21"/>
      <c r="G9" s="21"/>
      <c r="H9" s="2064">
        <f>'Cover '!F5</f>
        <v>0</v>
      </c>
      <c r="I9" s="2064"/>
      <c r="J9" s="2064"/>
      <c r="K9" s="2052"/>
    </row>
    <row r="10" spans="1:11" ht="12.75">
      <c r="A10" s="330"/>
      <c r="B10" s="734"/>
      <c r="C10" s="734"/>
      <c r="D10" s="734"/>
      <c r="E10" s="734"/>
      <c r="F10" s="734"/>
      <c r="G10" s="734"/>
      <c r="H10" s="811"/>
      <c r="I10" s="811"/>
      <c r="J10" s="811"/>
      <c r="K10" s="812"/>
    </row>
    <row r="11" spans="1:11" ht="15.75" thickBot="1">
      <c r="A11" s="337" t="s">
        <v>1524</v>
      </c>
      <c r="B11" s="21"/>
      <c r="C11" s="511"/>
      <c r="D11" s="21"/>
      <c r="E11" s="21"/>
      <c r="F11" s="21"/>
      <c r="G11" s="21"/>
      <c r="H11" s="2064">
        <f>'Cover '!F7</f>
        <v>0</v>
      </c>
      <c r="I11" s="2064"/>
      <c r="J11" s="2064"/>
      <c r="K11" s="2052"/>
    </row>
    <row r="12" spans="1:11" ht="13.5" thickBot="1">
      <c r="A12" s="347"/>
      <c r="B12" s="813"/>
      <c r="C12" s="813"/>
      <c r="D12" s="813"/>
      <c r="E12" s="813"/>
      <c r="F12" s="813"/>
      <c r="G12" s="813"/>
      <c r="H12" s="861"/>
      <c r="I12" s="861"/>
      <c r="J12" s="861"/>
      <c r="K12" s="862"/>
    </row>
    <row r="13" spans="1:11" ht="13.5" thickTop="1">
      <c r="A13" s="21"/>
      <c r="B13" s="734"/>
      <c r="C13" s="734"/>
      <c r="D13" s="734"/>
      <c r="E13" s="734"/>
      <c r="F13" s="734"/>
      <c r="G13" s="734"/>
      <c r="H13" s="734"/>
      <c r="I13" s="734"/>
      <c r="J13" s="734"/>
      <c r="K13" s="734"/>
    </row>
    <row r="14" spans="1:11" ht="15" thickBot="1">
      <c r="A14" s="863"/>
      <c r="B14" s="863"/>
      <c r="C14" s="863"/>
      <c r="D14" s="1089"/>
      <c r="E14" s="1090"/>
      <c r="F14" s="1090"/>
      <c r="G14" s="1090"/>
      <c r="H14" s="1090"/>
      <c r="I14" s="1090"/>
      <c r="J14" s="1090"/>
      <c r="K14" s="837" t="s">
        <v>174</v>
      </c>
    </row>
    <row r="15" spans="1:11" ht="15" thickTop="1">
      <c r="A15" s="1091"/>
      <c r="B15" s="1092"/>
      <c r="C15" s="1092"/>
      <c r="D15" s="1093"/>
      <c r="E15" s="1094" t="s">
        <v>1165</v>
      </c>
      <c r="F15" s="1095"/>
      <c r="G15" s="1095"/>
      <c r="H15" s="1095"/>
      <c r="I15" s="1096"/>
      <c r="J15" s="1097"/>
      <c r="K15" s="1098"/>
    </row>
    <row r="16" spans="1:11" ht="14.25">
      <c r="A16" s="1099"/>
      <c r="B16" s="1100"/>
      <c r="C16" s="1100"/>
      <c r="D16" s="1101"/>
      <c r="E16" s="1102"/>
      <c r="F16" s="2357"/>
      <c r="G16" s="2358"/>
      <c r="H16" s="2357"/>
      <c r="I16" s="2358"/>
      <c r="J16" s="1102"/>
      <c r="K16" s="1103"/>
    </row>
    <row r="17" spans="1:11" ht="14.25">
      <c r="A17" s="1099"/>
      <c r="B17" s="1100"/>
      <c r="C17" s="1100"/>
      <c r="D17" s="1101"/>
      <c r="E17" s="1102"/>
      <c r="F17" s="2359" t="s">
        <v>729</v>
      </c>
      <c r="G17" s="2360"/>
      <c r="H17" s="2359" t="s">
        <v>1091</v>
      </c>
      <c r="I17" s="2361"/>
      <c r="J17" s="1985" t="s">
        <v>1166</v>
      </c>
      <c r="K17" s="1104" t="s">
        <v>1167</v>
      </c>
    </row>
    <row r="18" spans="1:11" ht="15" customHeight="1">
      <c r="A18" s="1105" t="s">
        <v>1108</v>
      </c>
      <c r="B18" s="1106"/>
      <c r="C18" s="1107"/>
      <c r="D18" s="1108"/>
      <c r="E18" s="866" t="s">
        <v>1109</v>
      </c>
      <c r="F18" s="1109" t="s">
        <v>1154</v>
      </c>
      <c r="G18" s="1110" t="s">
        <v>1155</v>
      </c>
      <c r="H18" s="1109" t="s">
        <v>1154</v>
      </c>
      <c r="I18" s="1110" t="s">
        <v>1155</v>
      </c>
      <c r="J18" s="2356" t="s">
        <v>363</v>
      </c>
      <c r="K18" s="1104" t="s">
        <v>1137</v>
      </c>
    </row>
    <row r="19" spans="1:11" ht="14.25">
      <c r="A19" s="1099"/>
      <c r="B19" s="1100"/>
      <c r="C19" s="863"/>
      <c r="D19" s="1101"/>
      <c r="E19" s="1102"/>
      <c r="F19" s="1110"/>
      <c r="G19" s="1110" t="s">
        <v>1156</v>
      </c>
      <c r="H19" s="1110"/>
      <c r="I19" s="1110" t="s">
        <v>1156</v>
      </c>
      <c r="J19" s="2356"/>
      <c r="K19" s="1111" t="s">
        <v>741</v>
      </c>
    </row>
    <row r="20" spans="1:11" ht="14.25">
      <c r="A20" s="1112"/>
      <c r="B20" s="1113"/>
      <c r="C20" s="1113"/>
      <c r="D20" s="1114"/>
      <c r="E20" s="865" t="s">
        <v>1114</v>
      </c>
      <c r="F20" s="865" t="s">
        <v>1115</v>
      </c>
      <c r="G20" s="865" t="s">
        <v>1116</v>
      </c>
      <c r="H20" s="865" t="s">
        <v>1117</v>
      </c>
      <c r="I20" s="1115" t="s">
        <v>1118</v>
      </c>
      <c r="J20" s="865" t="s">
        <v>1119</v>
      </c>
      <c r="K20" s="1115" t="s">
        <v>1120</v>
      </c>
    </row>
    <row r="21" spans="1:11" ht="14.25">
      <c r="A21" s="1099"/>
      <c r="B21" s="1100"/>
      <c r="C21" s="1100"/>
      <c r="D21" s="1101"/>
      <c r="E21" s="1403"/>
      <c r="F21" s="1403"/>
      <c r="G21" s="1403"/>
      <c r="H21" s="1403"/>
      <c r="I21" s="1403"/>
      <c r="J21" s="1403"/>
      <c r="K21" s="1404"/>
    </row>
    <row r="22" spans="1:11" ht="14.25">
      <c r="A22" s="1072" t="s">
        <v>1310</v>
      </c>
      <c r="B22" s="1100"/>
      <c r="C22" s="1100"/>
      <c r="D22" s="1075" t="s">
        <v>707</v>
      </c>
      <c r="E22" s="1405"/>
      <c r="F22" s="1405"/>
      <c r="G22" s="1405"/>
      <c r="H22" s="1405"/>
      <c r="I22" s="1405"/>
      <c r="J22" s="1405">
        <f aca="true" t="shared" si="0" ref="J22:J31">E22+F22+G22-H22-I22</f>
        <v>0</v>
      </c>
      <c r="K22" s="1406" t="e">
        <f>J22/'IFR 70.20'!R22</f>
        <v>#DIV/0!</v>
      </c>
    </row>
    <row r="23" spans="1:11" ht="14.25">
      <c r="A23" s="1072" t="s">
        <v>203</v>
      </c>
      <c r="B23" s="1100"/>
      <c r="C23" s="1100"/>
      <c r="D23" s="1056">
        <v>12</v>
      </c>
      <c r="E23" s="1405"/>
      <c r="F23" s="1405"/>
      <c r="G23" s="1405"/>
      <c r="H23" s="1405"/>
      <c r="I23" s="1405"/>
      <c r="J23" s="1405">
        <f t="shared" si="0"/>
        <v>0</v>
      </c>
      <c r="K23" s="1406" t="e">
        <f>J23/'IFR 70.20'!R23</f>
        <v>#DIV/0!</v>
      </c>
    </row>
    <row r="24" spans="1:11" ht="14.25">
      <c r="A24" s="1072" t="s">
        <v>204</v>
      </c>
      <c r="B24" s="1116"/>
      <c r="C24" s="1116"/>
      <c r="D24" s="1056">
        <v>13</v>
      </c>
      <c r="E24" s="1405"/>
      <c r="F24" s="1405"/>
      <c r="G24" s="1405"/>
      <c r="H24" s="1405"/>
      <c r="I24" s="1405"/>
      <c r="J24" s="1405">
        <f t="shared" si="0"/>
        <v>0</v>
      </c>
      <c r="K24" s="1406" t="e">
        <f>J24/'IFR 70.20'!R24</f>
        <v>#DIV/0!</v>
      </c>
    </row>
    <row r="25" spans="1:11" ht="14.25">
      <c r="A25" s="1076" t="s">
        <v>702</v>
      </c>
      <c r="B25" s="1116"/>
      <c r="C25" s="1116"/>
      <c r="D25" s="1078">
        <v>14</v>
      </c>
      <c r="E25" s="1405"/>
      <c r="F25" s="1405"/>
      <c r="G25" s="1405"/>
      <c r="H25" s="1405"/>
      <c r="I25" s="1405"/>
      <c r="J25" s="1405">
        <f t="shared" si="0"/>
        <v>0</v>
      </c>
      <c r="K25" s="1406" t="e">
        <f>J25/'IFR 70.20'!R25</f>
        <v>#DIV/0!</v>
      </c>
    </row>
    <row r="26" spans="1:11" ht="14.25">
      <c r="A26" s="1076" t="s">
        <v>703</v>
      </c>
      <c r="B26" s="1116"/>
      <c r="C26" s="1116"/>
      <c r="D26" s="1078">
        <v>15</v>
      </c>
      <c r="E26" s="1405"/>
      <c r="F26" s="1405"/>
      <c r="G26" s="1405"/>
      <c r="H26" s="1405"/>
      <c r="I26" s="1405"/>
      <c r="J26" s="1405">
        <f t="shared" si="0"/>
        <v>0</v>
      </c>
      <c r="K26" s="1406" t="e">
        <f>J26/'IFR 70.20'!R26</f>
        <v>#DIV/0!</v>
      </c>
    </row>
    <row r="27" spans="1:11" ht="14.25">
      <c r="A27" s="1076" t="s">
        <v>704</v>
      </c>
      <c r="B27" s="1116"/>
      <c r="C27" s="1116"/>
      <c r="D27" s="1078">
        <v>16</v>
      </c>
      <c r="E27" s="1405"/>
      <c r="F27" s="1405"/>
      <c r="G27" s="1405"/>
      <c r="H27" s="1405"/>
      <c r="I27" s="1405"/>
      <c r="J27" s="1405">
        <f t="shared" si="0"/>
        <v>0</v>
      </c>
      <c r="K27" s="1406" t="e">
        <f>J27/'IFR 70.20'!R27</f>
        <v>#DIV/0!</v>
      </c>
    </row>
    <row r="28" spans="1:11" ht="14.25">
      <c r="A28" s="1076" t="s">
        <v>705</v>
      </c>
      <c r="B28" s="1116"/>
      <c r="C28" s="1116"/>
      <c r="D28" s="1078">
        <v>17</v>
      </c>
      <c r="E28" s="1405"/>
      <c r="F28" s="1405"/>
      <c r="G28" s="1405"/>
      <c r="H28" s="1405"/>
      <c r="I28" s="1405"/>
      <c r="J28" s="1405">
        <f t="shared" si="0"/>
        <v>0</v>
      </c>
      <c r="K28" s="1406" t="e">
        <f>J28/'IFR 70.20'!R28</f>
        <v>#DIV/0!</v>
      </c>
    </row>
    <row r="29" spans="1:11" ht="14.25">
      <c r="A29" s="1076" t="s">
        <v>710</v>
      </c>
      <c r="B29" s="1116"/>
      <c r="C29" s="1116"/>
      <c r="D29" s="1078">
        <v>18</v>
      </c>
      <c r="E29" s="1405"/>
      <c r="F29" s="1405"/>
      <c r="G29" s="1405"/>
      <c r="H29" s="1405"/>
      <c r="I29" s="1405"/>
      <c r="J29" s="1405">
        <f t="shared" si="0"/>
        <v>0</v>
      </c>
      <c r="K29" s="1406" t="e">
        <f>J29/'IFR 70.20'!R29</f>
        <v>#DIV/0!</v>
      </c>
    </row>
    <row r="30" spans="1:11" ht="14.25">
      <c r="A30" s="1076" t="s">
        <v>706</v>
      </c>
      <c r="B30" s="1116"/>
      <c r="C30" s="1116"/>
      <c r="D30" s="1078">
        <v>19</v>
      </c>
      <c r="E30" s="1405"/>
      <c r="F30" s="1405"/>
      <c r="G30" s="1405"/>
      <c r="H30" s="1405"/>
      <c r="I30" s="1405"/>
      <c r="J30" s="1405">
        <f t="shared" si="0"/>
        <v>0</v>
      </c>
      <c r="K30" s="1406" t="e">
        <f>J30/'IFR 70.20'!R30</f>
        <v>#DIV/0!</v>
      </c>
    </row>
    <row r="31" spans="1:11" ht="14.25">
      <c r="A31" s="1076" t="s">
        <v>1163</v>
      </c>
      <c r="B31" s="1100"/>
      <c r="C31" s="1100"/>
      <c r="D31" s="1078">
        <v>20</v>
      </c>
      <c r="E31" s="1405"/>
      <c r="F31" s="1405"/>
      <c r="G31" s="1405"/>
      <c r="H31" s="1405"/>
      <c r="I31" s="1405"/>
      <c r="J31" s="1405">
        <f t="shared" si="0"/>
        <v>0</v>
      </c>
      <c r="K31" s="1407" t="e">
        <f>J31/'IFR 70.20'!R31</f>
        <v>#DIV/0!</v>
      </c>
    </row>
    <row r="32" spans="1:11" ht="15.75" thickBot="1">
      <c r="A32" s="1117" t="s">
        <v>623</v>
      </c>
      <c r="B32" s="1118"/>
      <c r="C32" s="1118"/>
      <c r="D32" s="1080">
        <v>30</v>
      </c>
      <c r="E32" s="1408">
        <f aca="true" t="shared" si="1" ref="E32:K32">SUM(E22:E31)</f>
        <v>0</v>
      </c>
      <c r="F32" s="1408">
        <f t="shared" si="1"/>
        <v>0</v>
      </c>
      <c r="G32" s="1408">
        <f t="shared" si="1"/>
        <v>0</v>
      </c>
      <c r="H32" s="1408">
        <f t="shared" si="1"/>
        <v>0</v>
      </c>
      <c r="I32" s="1408">
        <f t="shared" si="1"/>
        <v>0</v>
      </c>
      <c r="J32" s="1409">
        <f t="shared" si="1"/>
        <v>0</v>
      </c>
      <c r="K32" s="1410" t="e">
        <f t="shared" si="1"/>
        <v>#DIV/0!</v>
      </c>
    </row>
    <row r="33" spans="1:11" ht="13.5" thickTop="1">
      <c r="A33" s="1119"/>
      <c r="B33" s="1119"/>
      <c r="C33" s="1119"/>
      <c r="D33" s="1120"/>
      <c r="E33" s="1121"/>
      <c r="F33" s="1121"/>
      <c r="G33" s="1121"/>
      <c r="H33" s="1121"/>
      <c r="I33" s="1121"/>
      <c r="J33" s="1121"/>
      <c r="K33" s="1121"/>
    </row>
    <row r="34" spans="1:11" ht="12.75">
      <c r="A34" s="1119"/>
      <c r="B34" s="1119"/>
      <c r="C34" s="1119"/>
      <c r="D34" s="1120"/>
      <c r="E34" s="1121"/>
      <c r="F34" s="1121"/>
      <c r="G34" s="1121"/>
      <c r="H34" s="1121"/>
      <c r="I34" s="1121"/>
      <c r="J34" s="1121"/>
      <c r="K34" s="1121"/>
    </row>
    <row r="35" spans="1:11" ht="12.75">
      <c r="A35" s="1119"/>
      <c r="B35" s="1119"/>
      <c r="C35" s="1119"/>
      <c r="D35" s="1120"/>
      <c r="E35" s="1121"/>
      <c r="F35" s="1121"/>
      <c r="G35" s="1121"/>
      <c r="H35" s="1121"/>
      <c r="I35" s="1121"/>
      <c r="J35" s="1121"/>
      <c r="K35" s="1121"/>
    </row>
    <row r="36" spans="1:11" ht="12.75">
      <c r="A36" s="1119"/>
      <c r="B36" s="1119"/>
      <c r="C36" s="1119"/>
      <c r="D36" s="1120"/>
      <c r="E36" s="1121"/>
      <c r="F36" s="1121"/>
      <c r="G36" s="1121"/>
      <c r="H36" s="1121"/>
      <c r="I36" s="1121"/>
      <c r="J36" s="1121"/>
      <c r="K36" s="1121"/>
    </row>
    <row r="37" spans="1:11" ht="12.75">
      <c r="A37" s="1119"/>
      <c r="B37" s="1119"/>
      <c r="C37" s="1119"/>
      <c r="D37" s="1120"/>
      <c r="E37" s="1121"/>
      <c r="F37" s="1121"/>
      <c r="G37" s="1121"/>
      <c r="H37" s="1121"/>
      <c r="I37" s="1121"/>
      <c r="J37" s="1121"/>
      <c r="K37" s="1121"/>
    </row>
    <row r="38" spans="1:11" ht="12.75">
      <c r="A38" s="334" t="s">
        <v>1175</v>
      </c>
      <c r="B38" s="1122"/>
      <c r="C38" s="1122"/>
      <c r="D38" s="1123"/>
      <c r="E38" s="1124"/>
      <c r="F38" s="41"/>
      <c r="G38" s="1124"/>
      <c r="H38" s="1124"/>
      <c r="I38" s="1124"/>
      <c r="J38" s="1124"/>
      <c r="K38" s="332" t="s">
        <v>202</v>
      </c>
    </row>
    <row r="39" spans="1:11" s="18" customFormat="1" ht="12.75">
      <c r="A39" s="342" t="s">
        <v>626</v>
      </c>
      <c r="F39" s="1086"/>
      <c r="K39" s="331" t="s">
        <v>358</v>
      </c>
    </row>
  </sheetData>
  <mergeCells count="7">
    <mergeCell ref="H9:K9"/>
    <mergeCell ref="H11:K11"/>
    <mergeCell ref="J18:J19"/>
    <mergeCell ref="F16:G16"/>
    <mergeCell ref="H16:I16"/>
    <mergeCell ref="F17:G17"/>
    <mergeCell ref="H17:I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9"/>
  <sheetViews>
    <sheetView workbookViewId="0" topLeftCell="A1">
      <selection activeCell="A30" sqref="A30"/>
    </sheetView>
  </sheetViews>
  <sheetFormatPr defaultColWidth="9.140625" defaultRowHeight="12.75"/>
  <cols>
    <col min="1" max="1" width="10.7109375" style="1" customWidth="1"/>
    <col min="2" max="2" width="4.7109375" style="1" customWidth="1"/>
    <col min="3" max="3" width="21.28125" style="1" customWidth="1"/>
    <col min="4" max="4" width="5.421875" style="1" customWidth="1"/>
    <col min="5" max="7" width="16.8515625" style="1" customWidth="1"/>
    <col min="8" max="8" width="18.7109375" style="1" customWidth="1"/>
    <col min="9" max="16384" width="9.140625" style="1" customWidth="1"/>
  </cols>
  <sheetData>
    <row r="1" ht="12.75"/>
    <row r="2" ht="12.75"/>
    <row r="3" ht="12.75"/>
    <row r="4" ht="12.75"/>
    <row r="5" spans="1:3" ht="15">
      <c r="A5" s="341" t="s">
        <v>1174</v>
      </c>
      <c r="C5" s="324"/>
    </row>
    <row r="6" spans="1:3" ht="15.75">
      <c r="A6" s="725" t="s">
        <v>357</v>
      </c>
      <c r="B6" s="18"/>
      <c r="C6" s="324"/>
    </row>
    <row r="7" spans="1:3" ht="15.75" thickBot="1">
      <c r="A7" s="341"/>
      <c r="C7" s="324"/>
    </row>
    <row r="8" spans="1:8" ht="13.5" thickTop="1">
      <c r="A8" s="771"/>
      <c r="B8" s="729"/>
      <c r="C8" s="729"/>
      <c r="D8" s="729"/>
      <c r="E8" s="729"/>
      <c r="F8" s="729"/>
      <c r="G8" s="729"/>
      <c r="H8" s="730"/>
    </row>
    <row r="9" spans="1:8" ht="15.75" thickBot="1">
      <c r="A9" s="337" t="s">
        <v>983</v>
      </c>
      <c r="B9" s="1032"/>
      <c r="C9" s="1032"/>
      <c r="D9" s="21"/>
      <c r="E9" s="21"/>
      <c r="F9" s="2064">
        <f>'Cover '!F5</f>
        <v>0</v>
      </c>
      <c r="G9" s="2064"/>
      <c r="H9" s="2052"/>
    </row>
    <row r="10" spans="1:8" ht="12.75">
      <c r="A10" s="330"/>
      <c r="B10" s="734"/>
      <c r="C10" s="734"/>
      <c r="D10" s="734"/>
      <c r="E10" s="734"/>
      <c r="F10" s="811"/>
      <c r="G10" s="811"/>
      <c r="H10" s="812"/>
    </row>
    <row r="11" spans="1:8" ht="15.75" thickBot="1">
      <c r="A11" s="337" t="s">
        <v>1524</v>
      </c>
      <c r="B11" s="21"/>
      <c r="C11" s="511"/>
      <c r="D11" s="21"/>
      <c r="E11" s="21"/>
      <c r="F11" s="2064">
        <f>'Cover '!F7</f>
        <v>0</v>
      </c>
      <c r="G11" s="2064"/>
      <c r="H11" s="2052"/>
    </row>
    <row r="12" spans="1:8" ht="13.5" thickBot="1">
      <c r="A12" s="347"/>
      <c r="B12" s="813"/>
      <c r="C12" s="813"/>
      <c r="D12" s="813"/>
      <c r="E12" s="813"/>
      <c r="F12" s="861"/>
      <c r="G12" s="861"/>
      <c r="H12" s="862"/>
    </row>
    <row r="13" spans="1:8" ht="13.5" thickTop="1">
      <c r="A13" s="21"/>
      <c r="B13" s="734"/>
      <c r="C13" s="734"/>
      <c r="D13" s="734"/>
      <c r="E13" s="734"/>
      <c r="F13" s="734"/>
      <c r="G13" s="734"/>
      <c r="H13" s="734"/>
    </row>
    <row r="14" spans="1:8" ht="15" thickBot="1">
      <c r="A14" s="863"/>
      <c r="B14" s="863"/>
      <c r="C14" s="863"/>
      <c r="D14" s="1089"/>
      <c r="E14" s="1090"/>
      <c r="F14" s="1090"/>
      <c r="G14" s="1090"/>
      <c r="H14" s="837" t="s">
        <v>174</v>
      </c>
    </row>
    <row r="15" spans="1:8" ht="15" thickTop="1">
      <c r="A15" s="1091"/>
      <c r="B15" s="1092"/>
      <c r="C15" s="1092"/>
      <c r="D15" s="1093"/>
      <c r="E15" s="1095" t="s">
        <v>365</v>
      </c>
      <c r="F15" s="1095"/>
      <c r="G15" s="1097"/>
      <c r="H15" s="1098"/>
    </row>
    <row r="16" spans="1:8" ht="14.25">
      <c r="A16" s="1099"/>
      <c r="B16" s="1100"/>
      <c r="C16" s="1100"/>
      <c r="D16" s="1101"/>
      <c r="E16" s="1974"/>
      <c r="F16" s="1974"/>
      <c r="G16" s="1984"/>
      <c r="H16" s="1103"/>
    </row>
    <row r="17" spans="1:8" ht="14.25">
      <c r="A17" s="1099"/>
      <c r="B17" s="1100"/>
      <c r="C17" s="1100"/>
      <c r="D17" s="1101"/>
      <c r="E17" s="1975" t="s">
        <v>359</v>
      </c>
      <c r="F17" s="1975" t="s">
        <v>359</v>
      </c>
      <c r="G17" s="1985" t="s">
        <v>1166</v>
      </c>
      <c r="H17" s="1104" t="s">
        <v>1167</v>
      </c>
    </row>
    <row r="18" spans="1:8" ht="15" customHeight="1">
      <c r="A18" s="1105" t="s">
        <v>1108</v>
      </c>
      <c r="B18" s="1106"/>
      <c r="C18" s="1107"/>
      <c r="D18" s="1108"/>
      <c r="E18" s="1109" t="s">
        <v>362</v>
      </c>
      <c r="F18" s="1983" t="s">
        <v>1110</v>
      </c>
      <c r="G18" s="2356" t="s">
        <v>354</v>
      </c>
      <c r="H18" s="1986" t="s">
        <v>364</v>
      </c>
    </row>
    <row r="19" spans="1:8" ht="14.25">
      <c r="A19" s="1099"/>
      <c r="B19" s="1100"/>
      <c r="C19" s="863"/>
      <c r="D19" s="1101"/>
      <c r="E19" s="1110"/>
      <c r="F19" s="1110"/>
      <c r="G19" s="2356"/>
      <c r="H19" s="1111" t="s">
        <v>741</v>
      </c>
    </row>
    <row r="20" spans="1:8" ht="14.25">
      <c r="A20" s="1112"/>
      <c r="B20" s="1113"/>
      <c r="C20" s="1113"/>
      <c r="D20" s="1114"/>
      <c r="E20" s="865">
        <v>1</v>
      </c>
      <c r="F20" s="865">
        <v>2</v>
      </c>
      <c r="G20" s="865" t="s">
        <v>1119</v>
      </c>
      <c r="H20" s="1115" t="s">
        <v>1120</v>
      </c>
    </row>
    <row r="21" spans="1:8" ht="14.25">
      <c r="A21" s="1099"/>
      <c r="B21" s="1100"/>
      <c r="C21" s="1100"/>
      <c r="D21" s="1101"/>
      <c r="E21" s="1403"/>
      <c r="F21" s="1403"/>
      <c r="G21" s="1403"/>
      <c r="H21" s="1404"/>
    </row>
    <row r="22" spans="1:8" ht="14.25">
      <c r="A22" s="1072" t="s">
        <v>1310</v>
      </c>
      <c r="B22" s="1100"/>
      <c r="C22" s="1100"/>
      <c r="D22" s="1075" t="s">
        <v>707</v>
      </c>
      <c r="E22" s="1405"/>
      <c r="F22" s="1405"/>
      <c r="G22" s="1405">
        <f aca="true" t="shared" si="0" ref="G22:G31">SUM(E22:F22)</f>
        <v>0</v>
      </c>
      <c r="H22" s="1406" t="e">
        <f>G22/'IFR 70.20 (RE)'!O22</f>
        <v>#DIV/0!</v>
      </c>
    </row>
    <row r="23" spans="1:8" ht="14.25">
      <c r="A23" s="1072" t="s">
        <v>203</v>
      </c>
      <c r="B23" s="1100"/>
      <c r="C23" s="1100"/>
      <c r="D23" s="1056">
        <v>12</v>
      </c>
      <c r="E23" s="1405"/>
      <c r="F23" s="1405"/>
      <c r="G23" s="1405">
        <f t="shared" si="0"/>
        <v>0</v>
      </c>
      <c r="H23" s="1406" t="e">
        <f>G23/'IFR 70.20 (RE)'!O23</f>
        <v>#DIV/0!</v>
      </c>
    </row>
    <row r="24" spans="1:8" ht="14.25">
      <c r="A24" s="1072" t="s">
        <v>204</v>
      </c>
      <c r="B24" s="1116"/>
      <c r="C24" s="1116"/>
      <c r="D24" s="1056">
        <v>13</v>
      </c>
      <c r="E24" s="1405"/>
      <c r="F24" s="1405"/>
      <c r="G24" s="1405">
        <f t="shared" si="0"/>
        <v>0</v>
      </c>
      <c r="H24" s="1406" t="e">
        <f>G24/'IFR 70.20 (RE)'!O24</f>
        <v>#DIV/0!</v>
      </c>
    </row>
    <row r="25" spans="1:8" ht="14.25">
      <c r="A25" s="1076" t="s">
        <v>702</v>
      </c>
      <c r="B25" s="1116"/>
      <c r="C25" s="1116"/>
      <c r="D25" s="1078">
        <v>14</v>
      </c>
      <c r="E25" s="1405"/>
      <c r="F25" s="1405"/>
      <c r="G25" s="1405">
        <f t="shared" si="0"/>
        <v>0</v>
      </c>
      <c r="H25" s="1406" t="e">
        <f>G25/'IFR 70.20 (RE)'!O25</f>
        <v>#DIV/0!</v>
      </c>
    </row>
    <row r="26" spans="1:8" ht="14.25">
      <c r="A26" s="1076" t="s">
        <v>703</v>
      </c>
      <c r="B26" s="1116"/>
      <c r="C26" s="1116"/>
      <c r="D26" s="1078">
        <v>15</v>
      </c>
      <c r="E26" s="1405"/>
      <c r="F26" s="1405"/>
      <c r="G26" s="1405">
        <f t="shared" si="0"/>
        <v>0</v>
      </c>
      <c r="H26" s="1406" t="e">
        <f>G26/'IFR 70.20 (RE)'!O26</f>
        <v>#DIV/0!</v>
      </c>
    </row>
    <row r="27" spans="1:8" ht="14.25">
      <c r="A27" s="1076" t="s">
        <v>704</v>
      </c>
      <c r="B27" s="1116"/>
      <c r="C27" s="1116"/>
      <c r="D27" s="1078">
        <v>16</v>
      </c>
      <c r="E27" s="1405"/>
      <c r="F27" s="1405"/>
      <c r="G27" s="1405">
        <f t="shared" si="0"/>
        <v>0</v>
      </c>
      <c r="H27" s="1406" t="e">
        <f>G27/'IFR 70.20 (RE)'!O27</f>
        <v>#DIV/0!</v>
      </c>
    </row>
    <row r="28" spans="1:8" ht="14.25">
      <c r="A28" s="1076" t="s">
        <v>705</v>
      </c>
      <c r="B28" s="1116"/>
      <c r="C28" s="1116"/>
      <c r="D28" s="1078">
        <v>17</v>
      </c>
      <c r="E28" s="1405"/>
      <c r="F28" s="1405"/>
      <c r="G28" s="1405">
        <f t="shared" si="0"/>
        <v>0</v>
      </c>
      <c r="H28" s="1406" t="e">
        <f>G28/'IFR 70.20 (RE)'!O28</f>
        <v>#DIV/0!</v>
      </c>
    </row>
    <row r="29" spans="1:8" ht="14.25">
      <c r="A29" s="1076" t="s">
        <v>710</v>
      </c>
      <c r="B29" s="1116"/>
      <c r="C29" s="1116"/>
      <c r="D29" s="1078">
        <v>18</v>
      </c>
      <c r="E29" s="1405"/>
      <c r="F29" s="1405"/>
      <c r="G29" s="1405">
        <f t="shared" si="0"/>
        <v>0</v>
      </c>
      <c r="H29" s="1406" t="e">
        <f>G29/'IFR 70.20 (RE)'!O29</f>
        <v>#DIV/0!</v>
      </c>
    </row>
    <row r="30" spans="1:8" ht="14.25">
      <c r="A30" s="1076" t="s">
        <v>706</v>
      </c>
      <c r="B30" s="1116"/>
      <c r="C30" s="1116"/>
      <c r="D30" s="1078">
        <v>19</v>
      </c>
      <c r="E30" s="1405"/>
      <c r="F30" s="1405"/>
      <c r="G30" s="1405">
        <f t="shared" si="0"/>
        <v>0</v>
      </c>
      <c r="H30" s="1406" t="e">
        <f>G30/'IFR 70.20 (RE)'!O30</f>
        <v>#DIV/0!</v>
      </c>
    </row>
    <row r="31" spans="1:8" ht="14.25">
      <c r="A31" s="1076" t="s">
        <v>1163</v>
      </c>
      <c r="B31" s="1100"/>
      <c r="C31" s="1100"/>
      <c r="D31" s="1078">
        <v>20</v>
      </c>
      <c r="E31" s="1405"/>
      <c r="F31" s="1405"/>
      <c r="G31" s="1403">
        <f t="shared" si="0"/>
        <v>0</v>
      </c>
      <c r="H31" s="1406" t="e">
        <f>G31/'IFR 70.20 (RE)'!O31</f>
        <v>#DIV/0!</v>
      </c>
    </row>
    <row r="32" spans="1:8" ht="15.75" thickBot="1">
      <c r="A32" s="1117" t="s">
        <v>623</v>
      </c>
      <c r="B32" s="1118"/>
      <c r="C32" s="1118"/>
      <c r="D32" s="1080">
        <v>30</v>
      </c>
      <c r="E32" s="1408">
        <f>SUM(E22:E31)</f>
        <v>0</v>
      </c>
      <c r="F32" s="1408">
        <f>SUM(F22:F31)</f>
        <v>0</v>
      </c>
      <c r="G32" s="1409">
        <f>SUM(G22:G31)</f>
        <v>0</v>
      </c>
      <c r="H32" s="1410" t="e">
        <f>SUM(H22:H31)</f>
        <v>#DIV/0!</v>
      </c>
    </row>
    <row r="33" spans="1:8" ht="13.5" thickTop="1">
      <c r="A33" s="1119"/>
      <c r="B33" s="1119"/>
      <c r="C33" s="1119"/>
      <c r="D33" s="1120"/>
      <c r="E33" s="1121"/>
      <c r="F33" s="1121"/>
      <c r="G33" s="1121"/>
      <c r="H33" s="1121"/>
    </row>
    <row r="34" spans="1:8" ht="12.75">
      <c r="A34" s="1119"/>
      <c r="B34" s="1119"/>
      <c r="C34" s="1119"/>
      <c r="D34" s="1120"/>
      <c r="E34" s="1121"/>
      <c r="F34" s="1121"/>
      <c r="G34" s="1121"/>
      <c r="H34" s="1121"/>
    </row>
    <row r="35" spans="1:8" ht="12.75">
      <c r="A35" s="1119"/>
      <c r="B35" s="1119"/>
      <c r="C35" s="1119"/>
      <c r="D35" s="1120"/>
      <c r="E35" s="1121"/>
      <c r="F35" s="1121"/>
      <c r="G35" s="1121"/>
      <c r="H35" s="1121"/>
    </row>
    <row r="36" spans="1:8" ht="12.75">
      <c r="A36" s="1119"/>
      <c r="B36" s="1119"/>
      <c r="C36" s="1119"/>
      <c r="D36" s="1120"/>
      <c r="E36" s="1121"/>
      <c r="F36" s="1121"/>
      <c r="G36" s="1121"/>
      <c r="H36" s="1121"/>
    </row>
    <row r="37" spans="1:8" ht="12.75">
      <c r="A37" s="1119"/>
      <c r="B37" s="1119"/>
      <c r="C37" s="1119"/>
      <c r="D37" s="1120"/>
      <c r="E37" s="1121"/>
      <c r="F37" s="1121"/>
      <c r="G37" s="1121"/>
      <c r="H37" s="1121"/>
    </row>
    <row r="38" spans="1:8" ht="12.75">
      <c r="A38" s="334" t="s">
        <v>1175</v>
      </c>
      <c r="B38" s="1122"/>
      <c r="C38" s="1122"/>
      <c r="D38" s="1123"/>
      <c r="E38" s="41"/>
      <c r="F38" s="1124"/>
      <c r="G38" s="1124"/>
      <c r="H38" s="332" t="s">
        <v>202</v>
      </c>
    </row>
    <row r="39" spans="1:8" s="18" customFormat="1" ht="12.75">
      <c r="A39" s="342" t="s">
        <v>366</v>
      </c>
      <c r="E39" s="1086"/>
      <c r="H39" s="331" t="s">
        <v>627</v>
      </c>
    </row>
  </sheetData>
  <mergeCells count="3">
    <mergeCell ref="F9:H9"/>
    <mergeCell ref="F11:H11"/>
    <mergeCell ref="G18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3:K55"/>
  <sheetViews>
    <sheetView workbookViewId="0" topLeftCell="A8">
      <selection activeCell="F5" sqref="F5:J5"/>
    </sheetView>
  </sheetViews>
  <sheetFormatPr defaultColWidth="9.140625" defaultRowHeight="12.75"/>
  <cols>
    <col min="1" max="9" width="9.140625" style="782" customWidth="1"/>
    <col min="10" max="10" width="7.28125" style="782" customWidth="1"/>
    <col min="11" max="11" width="9.140625" style="782" hidden="1" customWidth="1"/>
    <col min="12" max="16384" width="9.140625" style="78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11" s="329" customFormat="1" ht="12.75">
      <c r="A53" s="778"/>
      <c r="B53" s="779"/>
      <c r="C53" s="779"/>
      <c r="D53" s="779"/>
      <c r="E53" s="779"/>
      <c r="F53" s="779"/>
      <c r="G53" s="779"/>
      <c r="H53" s="779"/>
      <c r="I53" s="779"/>
      <c r="J53" s="779"/>
      <c r="K53" s="779"/>
    </row>
    <row r="54" spans="1:11" ht="12.75">
      <c r="A54" s="2065" t="s">
        <v>1176</v>
      </c>
      <c r="B54" s="2065"/>
      <c r="C54" s="780"/>
      <c r="D54" s="780"/>
      <c r="E54" s="781"/>
      <c r="F54" s="780"/>
      <c r="G54" s="780"/>
      <c r="H54" s="2066" t="s">
        <v>1145</v>
      </c>
      <c r="I54" s="2066"/>
      <c r="J54" s="2066"/>
      <c r="K54" s="2066"/>
    </row>
    <row r="55" spans="1:11" ht="12.75">
      <c r="A55" s="2068" t="s">
        <v>1456</v>
      </c>
      <c r="B55" s="2068"/>
      <c r="C55" s="2068"/>
      <c r="D55" s="2068"/>
      <c r="E55" s="783"/>
      <c r="F55" s="784"/>
      <c r="G55" s="2067" t="s">
        <v>292</v>
      </c>
      <c r="H55" s="2067"/>
      <c r="I55" s="2067"/>
      <c r="J55" s="2067"/>
      <c r="K55" s="2067"/>
    </row>
  </sheetData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402266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1"/>
  <sheetViews>
    <sheetView workbookViewId="0" topLeftCell="A13">
      <selection activeCell="F15" sqref="F15:I15"/>
    </sheetView>
  </sheetViews>
  <sheetFormatPr defaultColWidth="9.140625" defaultRowHeight="12.75"/>
  <cols>
    <col min="1" max="1" width="3.57421875" style="1" customWidth="1"/>
    <col min="2" max="2" width="22.7109375" style="1" customWidth="1"/>
    <col min="3" max="3" width="5.140625" style="1" customWidth="1"/>
    <col min="4" max="11" width="14.7109375" style="1" customWidth="1"/>
    <col min="12" max="12" width="5.7109375" style="1" customWidth="1"/>
    <col min="13" max="13" width="14.7109375" style="1" customWidth="1"/>
    <col min="14" max="16384" width="9.140625" style="1" customWidth="1"/>
  </cols>
  <sheetData>
    <row r="1" ht="12.75"/>
    <row r="2" ht="12.75"/>
    <row r="3" ht="12.75"/>
    <row r="4" ht="12.75"/>
    <row r="5" spans="1:3" ht="15">
      <c r="A5" s="341" t="s">
        <v>1174</v>
      </c>
      <c r="C5" s="324"/>
    </row>
    <row r="6" spans="1:3" ht="15.75">
      <c r="A6" s="725" t="s">
        <v>630</v>
      </c>
      <c r="B6" s="18"/>
      <c r="C6" s="324"/>
    </row>
    <row r="7" spans="1:3" ht="15.75" thickBot="1">
      <c r="A7" s="341"/>
      <c r="C7" s="324"/>
    </row>
    <row r="8" spans="1:13" ht="13.5" thickTop="1">
      <c r="A8" s="771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30"/>
    </row>
    <row r="9" spans="1:13" ht="15.75" thickBot="1">
      <c r="A9" s="337" t="s">
        <v>983</v>
      </c>
      <c r="B9" s="1032"/>
      <c r="C9" s="1032"/>
      <c r="D9" s="21"/>
      <c r="E9" s="21"/>
      <c r="F9" s="21"/>
      <c r="G9" s="21"/>
      <c r="H9" s="21"/>
      <c r="I9" s="2064">
        <f>'Cover '!F5</f>
        <v>0</v>
      </c>
      <c r="J9" s="2132"/>
      <c r="K9" s="2132"/>
      <c r="L9" s="2132"/>
      <c r="M9" s="2133"/>
    </row>
    <row r="10" spans="1:13" ht="12.75">
      <c r="A10" s="330"/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5"/>
    </row>
    <row r="11" spans="1:13" ht="15.75" thickBot="1">
      <c r="A11" s="337" t="s">
        <v>1524</v>
      </c>
      <c r="B11" s="21"/>
      <c r="C11" s="511"/>
      <c r="D11" s="21"/>
      <c r="E11" s="21"/>
      <c r="F11" s="21"/>
      <c r="G11" s="21"/>
      <c r="H11" s="21"/>
      <c r="I11" s="2064">
        <f>'Cover '!F7</f>
        <v>0</v>
      </c>
      <c r="J11" s="2064"/>
      <c r="K11" s="2064"/>
      <c r="L11" s="2064"/>
      <c r="M11" s="2052"/>
    </row>
    <row r="12" spans="1:13" ht="13.5" thickBot="1">
      <c r="A12" s="347"/>
      <c r="B12" s="813"/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4"/>
    </row>
    <row r="13" spans="1:13" ht="13.5" thickTop="1">
      <c r="A13" s="21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</row>
    <row r="14" spans="1:13" ht="13.5" thickBot="1">
      <c r="A14" s="21"/>
      <c r="B14" s="734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837" t="s">
        <v>174</v>
      </c>
    </row>
    <row r="15" spans="1:13" ht="15" thickTop="1">
      <c r="A15" s="1091"/>
      <c r="B15" s="1092"/>
      <c r="C15" s="1125"/>
      <c r="D15" s="1125"/>
      <c r="E15" s="1993"/>
      <c r="F15" s="2366" t="s">
        <v>1196</v>
      </c>
      <c r="G15" s="2367"/>
      <c r="H15" s="2367"/>
      <c r="I15" s="2368"/>
      <c r="J15" s="1125"/>
      <c r="K15" s="1092"/>
      <c r="L15" s="1092"/>
      <c r="M15" s="1127"/>
    </row>
    <row r="16" spans="1:13" ht="85.5">
      <c r="A16" s="1099"/>
      <c r="B16" s="1100"/>
      <c r="C16" s="1128"/>
      <c r="D16" s="1140" t="s">
        <v>631</v>
      </c>
      <c r="E16" s="1140" t="s">
        <v>632</v>
      </c>
      <c r="F16" s="1140" t="s">
        <v>1109</v>
      </c>
      <c r="G16" s="1140" t="s">
        <v>729</v>
      </c>
      <c r="H16" s="1140" t="s">
        <v>1091</v>
      </c>
      <c r="I16" s="1140" t="s">
        <v>1195</v>
      </c>
      <c r="J16" s="1140" t="s">
        <v>633</v>
      </c>
      <c r="K16" s="1141" t="s">
        <v>634</v>
      </c>
      <c r="L16" s="1141"/>
      <c r="M16" s="1139" t="s">
        <v>638</v>
      </c>
    </row>
    <row r="17" spans="1:13" ht="14.25">
      <c r="A17" s="1105" t="s">
        <v>1108</v>
      </c>
      <c r="B17" s="1106"/>
      <c r="C17" s="1108"/>
      <c r="D17" s="1101"/>
      <c r="E17" s="1101"/>
      <c r="F17" s="1101"/>
      <c r="G17" s="1101"/>
      <c r="H17" s="1101"/>
      <c r="I17" s="1101"/>
      <c r="J17" s="1101"/>
      <c r="K17" s="1106"/>
      <c r="L17" s="1106"/>
      <c r="M17" s="1129"/>
    </row>
    <row r="18" spans="1:13" ht="14.25">
      <c r="A18" s="1130" t="s">
        <v>1114</v>
      </c>
      <c r="B18" s="1131"/>
      <c r="C18" s="1132"/>
      <c r="D18" s="1133" t="s">
        <v>1115</v>
      </c>
      <c r="E18" s="1133" t="s">
        <v>1116</v>
      </c>
      <c r="F18" s="1133" t="s">
        <v>1117</v>
      </c>
      <c r="G18" s="1133" t="s">
        <v>1118</v>
      </c>
      <c r="H18" s="1133" t="s">
        <v>1119</v>
      </c>
      <c r="I18" s="1133" t="s">
        <v>1120</v>
      </c>
      <c r="J18" s="1133" t="s">
        <v>1159</v>
      </c>
      <c r="K18" s="1134" t="s">
        <v>1160</v>
      </c>
      <c r="L18" s="1134"/>
      <c r="M18" s="1135" t="s">
        <v>1168</v>
      </c>
    </row>
    <row r="19" spans="1:13" ht="14.25">
      <c r="A19" s="1475" t="s">
        <v>379</v>
      </c>
      <c r="B19" s="1100"/>
      <c r="C19" s="1136">
        <v>11</v>
      </c>
      <c r="D19" s="1405"/>
      <c r="E19" s="1405"/>
      <c r="F19" s="1405"/>
      <c r="G19" s="1405"/>
      <c r="H19" s="1405"/>
      <c r="I19" s="1405">
        <f aca="true" t="shared" si="0" ref="I19:I28">F19+G19-H19</f>
        <v>0</v>
      </c>
      <c r="J19" s="1405"/>
      <c r="K19" s="2371"/>
      <c r="L19" s="2372"/>
      <c r="M19" s="1992">
        <f aca="true" t="shared" si="1" ref="M19:M28">D19+I19+K19-E19-J19</f>
        <v>0</v>
      </c>
    </row>
    <row r="20" spans="1:13" ht="14.25">
      <c r="A20" s="1475" t="s">
        <v>380</v>
      </c>
      <c r="B20" s="1100"/>
      <c r="C20" s="1136">
        <v>12</v>
      </c>
      <c r="D20" s="1405"/>
      <c r="E20" s="1405"/>
      <c r="F20" s="1405"/>
      <c r="G20" s="1405"/>
      <c r="H20" s="1405"/>
      <c r="I20" s="1405">
        <f t="shared" si="0"/>
        <v>0</v>
      </c>
      <c r="J20" s="1405"/>
      <c r="K20" s="2362"/>
      <c r="L20" s="2363"/>
      <c r="M20" s="1992">
        <f t="shared" si="1"/>
        <v>0</v>
      </c>
    </row>
    <row r="21" spans="1:13" ht="14.25">
      <c r="A21" s="1475" t="s">
        <v>100</v>
      </c>
      <c r="B21" s="1100"/>
      <c r="C21" s="1136">
        <v>13</v>
      </c>
      <c r="D21" s="1405"/>
      <c r="E21" s="1405"/>
      <c r="F21" s="1405"/>
      <c r="G21" s="1405"/>
      <c r="H21" s="1405"/>
      <c r="I21" s="1405">
        <f t="shared" si="0"/>
        <v>0</v>
      </c>
      <c r="J21" s="1405"/>
      <c r="K21" s="2362"/>
      <c r="L21" s="2363"/>
      <c r="M21" s="1992">
        <f t="shared" si="1"/>
        <v>0</v>
      </c>
    </row>
    <row r="22" spans="1:13" ht="14.25">
      <c r="A22" s="1475" t="s">
        <v>381</v>
      </c>
      <c r="B22" s="1100"/>
      <c r="C22" s="1136">
        <v>14</v>
      </c>
      <c r="D22" s="1405"/>
      <c r="E22" s="1405"/>
      <c r="F22" s="1405"/>
      <c r="G22" s="1405"/>
      <c r="H22" s="1405"/>
      <c r="I22" s="1405">
        <f t="shared" si="0"/>
        <v>0</v>
      </c>
      <c r="J22" s="1405"/>
      <c r="K22" s="2362"/>
      <c r="L22" s="2363"/>
      <c r="M22" s="1992">
        <f t="shared" si="1"/>
        <v>0</v>
      </c>
    </row>
    <row r="23" spans="1:13" ht="14.25">
      <c r="A23" s="1475" t="s">
        <v>382</v>
      </c>
      <c r="B23" s="1100"/>
      <c r="C23" s="1136">
        <v>15</v>
      </c>
      <c r="D23" s="1405"/>
      <c r="E23" s="1405"/>
      <c r="F23" s="1405"/>
      <c r="G23" s="1405"/>
      <c r="H23" s="1405"/>
      <c r="I23" s="1405">
        <f t="shared" si="0"/>
        <v>0</v>
      </c>
      <c r="J23" s="1405"/>
      <c r="K23" s="2362"/>
      <c r="L23" s="2363"/>
      <c r="M23" s="1992">
        <f t="shared" si="1"/>
        <v>0</v>
      </c>
    </row>
    <row r="24" spans="1:13" ht="14.25">
      <c r="A24" s="1475" t="s">
        <v>477</v>
      </c>
      <c r="B24" s="1100"/>
      <c r="C24" s="1101">
        <v>16</v>
      </c>
      <c r="D24" s="1405"/>
      <c r="E24" s="1405"/>
      <c r="F24" s="1405"/>
      <c r="G24" s="1405"/>
      <c r="H24" s="1405"/>
      <c r="I24" s="1405">
        <f t="shared" si="0"/>
        <v>0</v>
      </c>
      <c r="J24" s="1405"/>
      <c r="K24" s="2362"/>
      <c r="L24" s="2363"/>
      <c r="M24" s="1992">
        <f t="shared" si="1"/>
        <v>0</v>
      </c>
    </row>
    <row r="25" spans="1:13" ht="14.25">
      <c r="A25" s="1475" t="s">
        <v>367</v>
      </c>
      <c r="B25" s="1100"/>
      <c r="C25" s="1101">
        <v>17</v>
      </c>
      <c r="D25" s="1405"/>
      <c r="E25" s="1405"/>
      <c r="F25" s="1405"/>
      <c r="G25" s="1405"/>
      <c r="H25" s="1405"/>
      <c r="I25" s="1405">
        <f t="shared" si="0"/>
        <v>0</v>
      </c>
      <c r="J25" s="1405"/>
      <c r="K25" s="2362"/>
      <c r="L25" s="2363"/>
      <c r="M25" s="1992">
        <f t="shared" si="1"/>
        <v>0</v>
      </c>
    </row>
    <row r="26" spans="1:13" ht="14.25">
      <c r="A26" s="1475" t="s">
        <v>383</v>
      </c>
      <c r="B26" s="1100"/>
      <c r="C26" s="1101">
        <v>18</v>
      </c>
      <c r="D26" s="1405"/>
      <c r="E26" s="1405"/>
      <c r="F26" s="1405"/>
      <c r="G26" s="1405"/>
      <c r="H26" s="1405"/>
      <c r="I26" s="1405">
        <f t="shared" si="0"/>
        <v>0</v>
      </c>
      <c r="J26" s="1405"/>
      <c r="K26" s="2362"/>
      <c r="L26" s="2363"/>
      <c r="M26" s="1992">
        <f t="shared" si="1"/>
        <v>0</v>
      </c>
    </row>
    <row r="27" spans="1:13" ht="14.25">
      <c r="A27" s="1475" t="s">
        <v>368</v>
      </c>
      <c r="B27" s="1100"/>
      <c r="C27" s="1101">
        <v>19</v>
      </c>
      <c r="D27" s="1405"/>
      <c r="E27" s="1405"/>
      <c r="F27" s="1405"/>
      <c r="G27" s="1405"/>
      <c r="H27" s="1405"/>
      <c r="I27" s="1405">
        <f t="shared" si="0"/>
        <v>0</v>
      </c>
      <c r="J27" s="1405"/>
      <c r="K27" s="2362"/>
      <c r="L27" s="2363"/>
      <c r="M27" s="1992">
        <f t="shared" si="1"/>
        <v>0</v>
      </c>
    </row>
    <row r="28" spans="1:13" ht="14.25">
      <c r="A28" s="1137" t="s">
        <v>369</v>
      </c>
      <c r="B28" s="1113"/>
      <c r="C28" s="1114">
        <v>20</v>
      </c>
      <c r="D28" s="1426"/>
      <c r="E28" s="1426"/>
      <c r="F28" s="1426"/>
      <c r="G28" s="1426"/>
      <c r="H28" s="1426"/>
      <c r="I28" s="1405">
        <f t="shared" si="0"/>
        <v>0</v>
      </c>
      <c r="J28" s="1426"/>
      <c r="K28" s="2364"/>
      <c r="L28" s="2365"/>
      <c r="M28" s="1992">
        <f t="shared" si="1"/>
        <v>0</v>
      </c>
    </row>
    <row r="29" spans="1:13" s="18" customFormat="1" ht="15.75" thickBot="1">
      <c r="A29" s="1117" t="s">
        <v>396</v>
      </c>
      <c r="B29" s="1411"/>
      <c r="C29" s="1412">
        <v>30</v>
      </c>
      <c r="D29" s="1428">
        <f aca="true" t="shared" si="2" ref="D29:K29">SUM(D19:D28)</f>
        <v>0</v>
      </c>
      <c r="E29" s="1428">
        <f t="shared" si="2"/>
        <v>0</v>
      </c>
      <c r="F29" s="1428">
        <f t="shared" si="2"/>
        <v>0</v>
      </c>
      <c r="G29" s="1428">
        <f t="shared" si="2"/>
        <v>0</v>
      </c>
      <c r="H29" s="1428">
        <f t="shared" si="2"/>
        <v>0</v>
      </c>
      <c r="I29" s="1428">
        <f t="shared" si="2"/>
        <v>0</v>
      </c>
      <c r="J29" s="1428">
        <f t="shared" si="2"/>
        <v>0</v>
      </c>
      <c r="K29" s="2369">
        <f t="shared" si="2"/>
        <v>0</v>
      </c>
      <c r="L29" s="2370"/>
      <c r="M29" s="1429">
        <f>SUM(M19:M28)</f>
        <v>0</v>
      </c>
    </row>
    <row r="30" spans="1:13" ht="15" thickTop="1">
      <c r="A30" s="1092"/>
      <c r="B30" s="863"/>
      <c r="C30" s="863"/>
      <c r="D30" s="863"/>
      <c r="E30" s="863"/>
      <c r="F30" s="863"/>
      <c r="G30" s="863"/>
      <c r="H30" s="1091" t="s">
        <v>1309</v>
      </c>
      <c r="I30" s="1092"/>
      <c r="J30" s="1092"/>
      <c r="K30" s="1092"/>
      <c r="L30" s="1988"/>
      <c r="M30" s="1430"/>
    </row>
    <row r="31" spans="1:13" ht="14.25">
      <c r="A31" s="1100"/>
      <c r="B31" s="863"/>
      <c r="C31" s="863"/>
      <c r="D31" s="863"/>
      <c r="E31" s="863"/>
      <c r="F31" s="863"/>
      <c r="G31" s="863"/>
      <c r="H31" s="1137" t="s">
        <v>372</v>
      </c>
      <c r="I31" s="1113"/>
      <c r="J31" s="1113"/>
      <c r="K31" s="1113"/>
      <c r="L31" s="1989" t="s">
        <v>9</v>
      </c>
      <c r="M31" s="1427">
        <f>D29+F29+G29-J29</f>
        <v>0</v>
      </c>
    </row>
    <row r="32" spans="1:13" ht="14.25">
      <c r="A32" s="863"/>
      <c r="B32" s="863"/>
      <c r="C32" s="863"/>
      <c r="D32" s="863"/>
      <c r="E32" s="863"/>
      <c r="F32" s="863"/>
      <c r="G32" s="863"/>
      <c r="H32" s="1137" t="s">
        <v>373</v>
      </c>
      <c r="I32" s="1113"/>
      <c r="J32" s="1113"/>
      <c r="K32" s="1113"/>
      <c r="L32" s="1989" t="s">
        <v>375</v>
      </c>
      <c r="M32" s="1427">
        <f>E29+H29-K29</f>
        <v>0</v>
      </c>
    </row>
    <row r="33" spans="1:13" ht="14.25">
      <c r="A33" s="863"/>
      <c r="B33" s="863"/>
      <c r="C33" s="863"/>
      <c r="D33" s="863"/>
      <c r="E33" s="863"/>
      <c r="F33" s="863"/>
      <c r="G33" s="863"/>
      <c r="H33" s="1137" t="s">
        <v>374</v>
      </c>
      <c r="I33" s="1113"/>
      <c r="J33" s="1113"/>
      <c r="K33" s="1138"/>
      <c r="L33" s="1990" t="s">
        <v>376</v>
      </c>
      <c r="M33" s="1987">
        <f>M29</f>
        <v>0</v>
      </c>
    </row>
    <row r="34" spans="1:13" ht="14.25">
      <c r="A34" s="863"/>
      <c r="B34" s="863"/>
      <c r="C34" s="863"/>
      <c r="D34" s="863"/>
      <c r="E34" s="863"/>
      <c r="F34" s="863"/>
      <c r="G34" s="863"/>
      <c r="H34" s="1137" t="s">
        <v>370</v>
      </c>
      <c r="I34" s="1113"/>
      <c r="J34" s="1113"/>
      <c r="K34" s="1138"/>
      <c r="L34" s="1990" t="s">
        <v>377</v>
      </c>
      <c r="M34" s="1987"/>
    </row>
    <row r="35" spans="1:13" ht="14.25">
      <c r="A35" s="863"/>
      <c r="B35" s="863"/>
      <c r="C35" s="863"/>
      <c r="D35" s="863"/>
      <c r="E35" s="863"/>
      <c r="F35" s="863"/>
      <c r="G35" s="863"/>
      <c r="H35" s="1137" t="s">
        <v>371</v>
      </c>
      <c r="I35" s="1113"/>
      <c r="J35" s="1113"/>
      <c r="K35" s="1138"/>
      <c r="L35" s="1990" t="s">
        <v>378</v>
      </c>
      <c r="M35" s="1427"/>
    </row>
    <row r="36" spans="1:13" s="18" customFormat="1" ht="15.75" thickBot="1">
      <c r="A36" s="867"/>
      <c r="B36" s="867"/>
      <c r="C36" s="867"/>
      <c r="D36" s="867"/>
      <c r="E36" s="867"/>
      <c r="F36" s="867"/>
      <c r="G36" s="867"/>
      <c r="H36" s="1117" t="s">
        <v>397</v>
      </c>
      <c r="I36" s="1411"/>
      <c r="J36" s="1411"/>
      <c r="K36" s="1413"/>
      <c r="L36" s="1991" t="s">
        <v>473</v>
      </c>
      <c r="M36" s="1431">
        <f>SUM(M33:M35)</f>
        <v>0</v>
      </c>
    </row>
    <row r="37" spans="1:13" ht="15" thickTop="1">
      <c r="A37" s="863"/>
      <c r="B37" s="863"/>
      <c r="C37" s="863"/>
      <c r="D37" s="1089"/>
      <c r="E37" s="1090"/>
      <c r="F37" s="1090"/>
      <c r="G37" s="1090"/>
      <c r="H37" s="1090"/>
      <c r="I37" s="1090"/>
      <c r="J37" s="1090"/>
      <c r="K37" s="1090"/>
      <c r="L37" s="1090"/>
      <c r="M37" s="1090"/>
    </row>
    <row r="38" spans="1:13" ht="12.75">
      <c r="A38" s="1119"/>
      <c r="B38" s="1119"/>
      <c r="C38" s="1119"/>
      <c r="D38" s="1120"/>
      <c r="E38" s="1121"/>
      <c r="F38" s="1121"/>
      <c r="G38" s="1121"/>
      <c r="H38" s="1121"/>
      <c r="I38" s="1121"/>
      <c r="J38" s="1121"/>
      <c r="K38" s="1121"/>
      <c r="L38" s="1121"/>
      <c r="M38" s="1121"/>
    </row>
    <row r="39" spans="1:13" ht="12.75">
      <c r="A39" s="1119"/>
      <c r="B39" s="1119"/>
      <c r="C39" s="1119"/>
      <c r="D39" s="1120"/>
      <c r="E39" s="1121"/>
      <c r="F39" s="1121"/>
      <c r="G39" s="1121"/>
      <c r="H39" s="1121"/>
      <c r="I39" s="1121"/>
      <c r="J39" s="1121"/>
      <c r="K39" s="1121"/>
      <c r="L39" s="1121"/>
      <c r="M39" s="1121"/>
    </row>
    <row r="40" spans="1:13" ht="12.75">
      <c r="A40" s="334" t="s">
        <v>1175</v>
      </c>
      <c r="B40" s="1122"/>
      <c r="C40" s="1122"/>
      <c r="D40" s="1123"/>
      <c r="E40" s="1124"/>
      <c r="F40" s="1124"/>
      <c r="G40" s="1124"/>
      <c r="H40" s="1124"/>
      <c r="I40" s="1124"/>
      <c r="J40" s="1124"/>
      <c r="K40" s="41"/>
      <c r="L40" s="41"/>
      <c r="M40" s="332" t="s">
        <v>202</v>
      </c>
    </row>
    <row r="41" spans="1:13" s="18" customFormat="1" ht="12.75">
      <c r="A41" s="342" t="s">
        <v>628</v>
      </c>
      <c r="M41" s="331" t="s">
        <v>629</v>
      </c>
    </row>
  </sheetData>
  <mergeCells count="14">
    <mergeCell ref="I9:M9"/>
    <mergeCell ref="I11:M11"/>
    <mergeCell ref="K29:L29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F15:I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61"/>
  <sheetViews>
    <sheetView workbookViewId="0" topLeftCell="A7">
      <selection activeCell="A21" sqref="A21"/>
    </sheetView>
  </sheetViews>
  <sheetFormatPr defaultColWidth="9.140625" defaultRowHeight="12.75"/>
  <cols>
    <col min="1" max="1" width="42.00390625" style="1" customWidth="1"/>
    <col min="2" max="2" width="4.8515625" style="1" customWidth="1"/>
    <col min="3" max="5" width="17.7109375" style="1" customWidth="1"/>
    <col min="6" max="16384" width="9.140625" style="1" customWidth="1"/>
  </cols>
  <sheetData>
    <row r="1" ht="12.75"/>
    <row r="2" ht="12.75"/>
    <row r="3" ht="12.75"/>
    <row r="4" ht="12.75"/>
    <row r="5" ht="15">
      <c r="A5" s="341" t="s">
        <v>1174</v>
      </c>
    </row>
    <row r="6" spans="1:2" ht="15.75">
      <c r="A6" s="725" t="s">
        <v>639</v>
      </c>
      <c r="B6" s="18"/>
    </row>
    <row r="7" ht="15.75" thickBot="1">
      <c r="A7" s="341"/>
    </row>
    <row r="8" spans="1:5" ht="13.5" thickTop="1">
      <c r="A8" s="771"/>
      <c r="B8" s="729"/>
      <c r="C8" s="729"/>
      <c r="D8" s="729"/>
      <c r="E8" s="730"/>
    </row>
    <row r="9" spans="1:5" ht="15.75" thickBot="1">
      <c r="A9" s="337" t="s">
        <v>983</v>
      </c>
      <c r="B9" s="1032"/>
      <c r="C9" s="2064">
        <f>'Cover '!F5</f>
        <v>0</v>
      </c>
      <c r="D9" s="2132"/>
      <c r="E9" s="2133"/>
    </row>
    <row r="10" spans="1:5" ht="12.75">
      <c r="A10" s="330"/>
      <c r="B10" s="734"/>
      <c r="C10" s="734"/>
      <c r="D10" s="734"/>
      <c r="E10" s="735"/>
    </row>
    <row r="11" spans="1:5" ht="15.75" thickBot="1">
      <c r="A11" s="337" t="s">
        <v>1524</v>
      </c>
      <c r="B11" s="21"/>
      <c r="C11" s="2064">
        <f>'Cover '!F7</f>
        <v>0</v>
      </c>
      <c r="D11" s="2132"/>
      <c r="E11" s="2133"/>
    </row>
    <row r="12" spans="1:5" ht="13.5" thickBot="1">
      <c r="A12" s="347"/>
      <c r="B12" s="813"/>
      <c r="C12" s="1484"/>
      <c r="D12" s="813"/>
      <c r="E12" s="814"/>
    </row>
    <row r="13" spans="1:5" ht="13.5" thickTop="1">
      <c r="A13" s="21"/>
      <c r="B13" s="734"/>
      <c r="C13" s="734"/>
      <c r="D13" s="734"/>
      <c r="E13" s="734"/>
    </row>
    <row r="14" spans="1:5" ht="13.5" thickBot="1">
      <c r="A14" s="21"/>
      <c r="B14" s="734"/>
      <c r="C14" s="734"/>
      <c r="D14" s="734"/>
      <c r="E14" s="837" t="s">
        <v>174</v>
      </c>
    </row>
    <row r="15" spans="1:5" ht="15" thickTop="1">
      <c r="A15" s="1091"/>
      <c r="B15" s="1125"/>
      <c r="C15" s="1142" t="s">
        <v>725</v>
      </c>
      <c r="D15" s="1126"/>
      <c r="E15" s="1143"/>
    </row>
    <row r="16" spans="1:5" ht="14.25">
      <c r="A16" s="1105" t="s">
        <v>1229</v>
      </c>
      <c r="B16" s="1108"/>
      <c r="C16" s="1101" t="s">
        <v>1230</v>
      </c>
      <c r="D16" s="1144" t="s">
        <v>1231</v>
      </c>
      <c r="E16" s="1129" t="s">
        <v>59</v>
      </c>
    </row>
    <row r="17" spans="1:5" ht="14.25">
      <c r="A17" s="1099"/>
      <c r="B17" s="1128"/>
      <c r="C17" s="1101" t="s">
        <v>1232</v>
      </c>
      <c r="D17" s="1145" t="s">
        <v>1233</v>
      </c>
      <c r="E17" s="1129" t="s">
        <v>1234</v>
      </c>
    </row>
    <row r="18" spans="1:5" ht="14.25">
      <c r="A18" s="1099"/>
      <c r="B18" s="1128"/>
      <c r="C18" s="1101"/>
      <c r="D18" s="1136"/>
      <c r="E18" s="1129"/>
    </row>
    <row r="19" spans="1:5" ht="14.25">
      <c r="A19" s="1112"/>
      <c r="B19" s="1146"/>
      <c r="C19" s="1133" t="s">
        <v>1114</v>
      </c>
      <c r="D19" s="1133" t="s">
        <v>1115</v>
      </c>
      <c r="E19" s="1135" t="s">
        <v>1117</v>
      </c>
    </row>
    <row r="20" spans="1:5" ht="14.25">
      <c r="A20" s="1147" t="s">
        <v>1299</v>
      </c>
      <c r="B20" s="1997" t="s">
        <v>1494</v>
      </c>
      <c r="C20" s="1414"/>
      <c r="D20" s="1415"/>
      <c r="E20" s="1416"/>
    </row>
    <row r="21" spans="1:5" ht="18">
      <c r="A21" s="1148" t="s">
        <v>1394</v>
      </c>
      <c r="B21" s="1997" t="s">
        <v>1495</v>
      </c>
      <c r="C21" s="1414"/>
      <c r="D21" s="1417"/>
      <c r="E21" s="1418"/>
    </row>
    <row r="22" spans="1:5" ht="14.25">
      <c r="A22" s="1149" t="s">
        <v>1300</v>
      </c>
      <c r="B22" s="1997" t="s">
        <v>1512</v>
      </c>
      <c r="C22" s="1556"/>
      <c r="D22" s="1557"/>
      <c r="E22" s="1558"/>
    </row>
    <row r="23" spans="1:5" ht="14.25">
      <c r="A23" s="1149"/>
      <c r="B23" s="1997"/>
      <c r="C23" s="1559"/>
      <c r="D23" s="1560"/>
      <c r="E23" s="1561"/>
    </row>
    <row r="24" spans="1:5" ht="14.25">
      <c r="A24" s="1148" t="s">
        <v>1301</v>
      </c>
      <c r="B24" s="1997" t="s">
        <v>724</v>
      </c>
      <c r="C24" s="1419"/>
      <c r="D24" s="1405"/>
      <c r="E24" s="1420"/>
    </row>
    <row r="25" spans="1:5" ht="14.25">
      <c r="A25" s="1148" t="s">
        <v>1302</v>
      </c>
      <c r="B25" s="1997" t="s">
        <v>1203</v>
      </c>
      <c r="C25" s="1419"/>
      <c r="D25" s="1405"/>
      <c r="E25" s="1420"/>
    </row>
    <row r="26" spans="1:5" ht="14.25">
      <c r="A26" s="1148"/>
      <c r="B26" s="1997"/>
      <c r="C26" s="1421"/>
      <c r="D26" s="1422"/>
      <c r="E26" s="1423"/>
    </row>
    <row r="27" spans="1:5" ht="14.25">
      <c r="A27" s="1147" t="s">
        <v>1303</v>
      </c>
      <c r="B27" s="1997" t="s">
        <v>727</v>
      </c>
      <c r="C27" s="1419"/>
      <c r="D27" s="1405"/>
      <c r="E27" s="1420"/>
    </row>
    <row r="28" spans="1:5" ht="18">
      <c r="A28" s="1147" t="s">
        <v>1304</v>
      </c>
      <c r="B28" s="1997" t="s">
        <v>1204</v>
      </c>
      <c r="C28" s="1419"/>
      <c r="D28" s="1424"/>
      <c r="E28" s="1425"/>
    </row>
    <row r="29" spans="1:5" ht="18">
      <c r="A29" s="1147" t="s">
        <v>1202</v>
      </c>
      <c r="B29" s="1997" t="s">
        <v>1205</v>
      </c>
      <c r="C29" s="1419"/>
      <c r="D29" s="1424"/>
      <c r="E29" s="1425"/>
    </row>
    <row r="30" spans="1:5" ht="14.25">
      <c r="A30" s="1147" t="s">
        <v>641</v>
      </c>
      <c r="B30" s="1997" t="s">
        <v>798</v>
      </c>
      <c r="C30" s="1419"/>
      <c r="D30" s="1405"/>
      <c r="E30" s="1420"/>
    </row>
    <row r="31" spans="1:5" ht="14.25">
      <c r="A31" s="1148" t="s">
        <v>1305</v>
      </c>
      <c r="B31" s="1997" t="s">
        <v>1206</v>
      </c>
      <c r="C31" s="1405"/>
      <c r="D31" s="1414"/>
      <c r="E31" s="1416"/>
    </row>
    <row r="32" spans="1:5" ht="14.25">
      <c r="A32" s="1150" t="s">
        <v>1306</v>
      </c>
      <c r="B32" s="1998" t="s">
        <v>1207</v>
      </c>
      <c r="C32" s="1426"/>
      <c r="D32" s="1426"/>
      <c r="E32" s="1427"/>
    </row>
    <row r="33" spans="1:5" s="18" customFormat="1" ht="15.75" thickBot="1">
      <c r="A33" s="1151" t="s">
        <v>1295</v>
      </c>
      <c r="B33" s="1999" t="s">
        <v>1208</v>
      </c>
      <c r="C33" s="1428">
        <f>SUM(C20:C32)</f>
        <v>0</v>
      </c>
      <c r="D33" s="1428">
        <f>SUM(D20:D32)</f>
        <v>0</v>
      </c>
      <c r="E33" s="1429">
        <f>SUM(E20:E32)</f>
        <v>0</v>
      </c>
    </row>
    <row r="34" spans="1:5" ht="15" thickTop="1">
      <c r="A34" s="863"/>
      <c r="B34" s="863"/>
      <c r="C34" s="1090"/>
      <c r="D34" s="1090"/>
      <c r="E34" s="1090"/>
    </row>
    <row r="35" spans="1:5" ht="14.25">
      <c r="A35" s="863"/>
      <c r="B35" s="863"/>
      <c r="C35" s="1090"/>
      <c r="D35" s="1090"/>
      <c r="E35" s="1090"/>
    </row>
    <row r="36" spans="1:5" ht="14.25">
      <c r="A36" s="863"/>
      <c r="B36" s="863"/>
      <c r="C36" s="1090"/>
      <c r="D36" s="1090"/>
      <c r="E36" s="1090"/>
    </row>
    <row r="37" spans="1:5" ht="14.25">
      <c r="A37" s="863"/>
      <c r="B37" s="863"/>
      <c r="C37" s="1090"/>
      <c r="D37" s="1090"/>
      <c r="E37" s="1090"/>
    </row>
    <row r="38" spans="1:5" ht="14.25">
      <c r="A38" s="863"/>
      <c r="B38" s="863"/>
      <c r="C38" s="1090"/>
      <c r="D38" s="1090"/>
      <c r="E38" s="1090"/>
    </row>
    <row r="39" spans="1:5" ht="14.25">
      <c r="A39" s="863"/>
      <c r="B39" s="863"/>
      <c r="C39" s="1090"/>
      <c r="D39" s="1090"/>
      <c r="E39" s="1090"/>
    </row>
    <row r="40" spans="1:5" ht="14.25">
      <c r="A40" s="863"/>
      <c r="B40" s="863"/>
      <c r="C40" s="1090"/>
      <c r="D40" s="1090"/>
      <c r="E40" s="1090"/>
    </row>
    <row r="41" spans="1:5" ht="14.25">
      <c r="A41" s="863"/>
      <c r="B41" s="863"/>
      <c r="C41" s="1090"/>
      <c r="D41" s="1090"/>
      <c r="E41" s="1090"/>
    </row>
    <row r="42" spans="1:5" ht="14.25">
      <c r="A42" s="863"/>
      <c r="B42" s="863"/>
      <c r="C42" s="1090"/>
      <c r="D42" s="1090"/>
      <c r="E42" s="1090"/>
    </row>
    <row r="43" spans="1:5" ht="14.25">
      <c r="A43" s="863"/>
      <c r="B43" s="863"/>
      <c r="C43" s="1090"/>
      <c r="D43" s="1090"/>
      <c r="E43" s="1090"/>
    </row>
    <row r="44" spans="1:5" ht="14.25">
      <c r="A44" s="863"/>
      <c r="B44" s="863"/>
      <c r="C44" s="1090"/>
      <c r="D44" s="1090"/>
      <c r="E44" s="1090"/>
    </row>
    <row r="45" spans="1:5" ht="14.25">
      <c r="A45" s="863"/>
      <c r="B45" s="863"/>
      <c r="C45" s="1090"/>
      <c r="D45" s="1090"/>
      <c r="E45" s="1090"/>
    </row>
    <row r="46" spans="1:5" ht="14.25">
      <c r="A46" s="863"/>
      <c r="B46" s="863"/>
      <c r="C46" s="1090"/>
      <c r="D46" s="1090"/>
      <c r="E46" s="1090"/>
    </row>
    <row r="47" spans="1:5" ht="14.25">
      <c r="A47" s="863"/>
      <c r="B47" s="863"/>
      <c r="C47" s="1090"/>
      <c r="D47" s="1090"/>
      <c r="E47" s="1090"/>
    </row>
    <row r="48" spans="1:5" ht="14.25">
      <c r="A48" s="863"/>
      <c r="B48" s="863"/>
      <c r="C48" s="1090"/>
      <c r="D48" s="1090"/>
      <c r="E48" s="1090"/>
    </row>
    <row r="49" spans="1:5" ht="14.25">
      <c r="A49" s="863"/>
      <c r="B49" s="863"/>
      <c r="C49" s="1090"/>
      <c r="D49" s="1090"/>
      <c r="E49" s="1090"/>
    </row>
    <row r="50" spans="1:5" ht="14.25">
      <c r="A50" s="863"/>
      <c r="B50" s="863"/>
      <c r="C50" s="1090"/>
      <c r="D50" s="1090"/>
      <c r="E50" s="1090"/>
    </row>
    <row r="51" spans="1:5" ht="14.25">
      <c r="A51" s="863"/>
      <c r="B51" s="863"/>
      <c r="C51" s="1090"/>
      <c r="D51" s="1090"/>
      <c r="E51" s="1090"/>
    </row>
    <row r="52" spans="1:5" ht="14.25">
      <c r="A52" s="863"/>
      <c r="B52" s="863"/>
      <c r="C52" s="1090"/>
      <c r="D52" s="1090"/>
      <c r="E52" s="1090"/>
    </row>
    <row r="53" spans="1:5" ht="14.25">
      <c r="A53" s="863"/>
      <c r="B53" s="863"/>
      <c r="C53" s="1090"/>
      <c r="D53" s="1090"/>
      <c r="E53" s="1090"/>
    </row>
    <row r="54" spans="1:5" ht="14.25">
      <c r="A54" s="863"/>
      <c r="B54" s="863"/>
      <c r="C54" s="1090"/>
      <c r="D54" s="1090"/>
      <c r="E54" s="1090"/>
    </row>
    <row r="55" spans="1:5" ht="14.25">
      <c r="A55" s="863"/>
      <c r="B55" s="863"/>
      <c r="C55" s="1090"/>
      <c r="D55" s="1090"/>
      <c r="E55" s="1090"/>
    </row>
    <row r="56" spans="1:5" ht="14.25">
      <c r="A56" s="863"/>
      <c r="B56" s="863"/>
      <c r="C56" s="1090"/>
      <c r="D56" s="1090"/>
      <c r="E56" s="1090"/>
    </row>
    <row r="57" spans="1:5" ht="14.25">
      <c r="A57" s="863"/>
      <c r="B57" s="863"/>
      <c r="C57" s="1090"/>
      <c r="D57" s="1090"/>
      <c r="E57" s="1090"/>
    </row>
    <row r="58" spans="1:5" ht="14.25">
      <c r="A58" s="863"/>
      <c r="B58" s="863"/>
      <c r="C58" s="1090"/>
      <c r="D58" s="1090"/>
      <c r="E58" s="1090"/>
    </row>
    <row r="59" spans="1:5" ht="12.75">
      <c r="A59" s="334" t="s">
        <v>1175</v>
      </c>
      <c r="B59" s="1122"/>
      <c r="C59" s="1122"/>
      <c r="D59" s="1123"/>
      <c r="E59" s="332" t="s">
        <v>202</v>
      </c>
    </row>
    <row r="60" spans="1:5" s="335" customFormat="1" ht="12">
      <c r="A60" s="1152" t="s">
        <v>401</v>
      </c>
      <c r="B60" s="1152"/>
      <c r="C60" s="1153"/>
      <c r="D60" s="1153"/>
      <c r="E60" s="333" t="s">
        <v>640</v>
      </c>
    </row>
    <row r="61" spans="1:5" ht="14.25">
      <c r="A61" s="863"/>
      <c r="B61" s="863"/>
      <c r="C61" s="1090"/>
      <c r="D61" s="1090"/>
      <c r="E61" s="1090"/>
    </row>
  </sheetData>
  <mergeCells count="2">
    <mergeCell ref="C9:E9"/>
    <mergeCell ref="C11:E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E16">
      <selection activeCell="L23" sqref="L23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4" width="10.7109375" style="1" customWidth="1"/>
    <col min="15" max="16384" width="9.140625" style="1" customWidth="1"/>
  </cols>
  <sheetData>
    <row r="1" ht="12.75"/>
    <row r="2" ht="12.75"/>
    <row r="3" ht="12.75"/>
    <row r="4" ht="12.75"/>
    <row r="5" spans="1:6" ht="15">
      <c r="A5" s="341" t="s">
        <v>1174</v>
      </c>
      <c r="C5" s="324"/>
      <c r="F5" s="44"/>
    </row>
    <row r="6" spans="1:6" ht="15.75">
      <c r="A6" s="725" t="s">
        <v>478</v>
      </c>
      <c r="B6" s="18"/>
      <c r="C6" s="324"/>
      <c r="F6" s="44"/>
    </row>
    <row r="7" spans="1:6" ht="15.75" thickBot="1">
      <c r="A7" s="341"/>
      <c r="C7" s="324"/>
      <c r="D7" s="18" t="s">
        <v>514</v>
      </c>
      <c r="F7" s="44"/>
    </row>
    <row r="8" spans="1:14" ht="13.5" thickTop="1">
      <c r="A8" s="771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30"/>
    </row>
    <row r="9" spans="1:14" ht="15.75" thickBot="1">
      <c r="A9" s="337" t="s">
        <v>983</v>
      </c>
      <c r="B9" s="1032"/>
      <c r="C9" s="1032"/>
      <c r="D9" s="21"/>
      <c r="E9" s="21"/>
      <c r="F9" s="21"/>
      <c r="G9" s="21"/>
      <c r="H9" s="21"/>
      <c r="I9" s="21"/>
      <c r="J9" s="2064">
        <f>'Cover '!F5</f>
        <v>0</v>
      </c>
      <c r="K9" s="2132"/>
      <c r="L9" s="2132"/>
      <c r="M9" s="2132"/>
      <c r="N9" s="2133"/>
    </row>
    <row r="10" spans="1:14" ht="12.75">
      <c r="A10" s="330"/>
      <c r="B10" s="734"/>
      <c r="C10" s="734"/>
      <c r="D10" s="734"/>
      <c r="E10" s="734"/>
      <c r="F10" s="734"/>
      <c r="G10" s="734"/>
      <c r="H10" s="734"/>
      <c r="I10" s="734"/>
      <c r="J10" s="811"/>
      <c r="K10" s="811"/>
      <c r="L10" s="811"/>
      <c r="M10" s="811"/>
      <c r="N10" s="812"/>
    </row>
    <row r="11" spans="1:14" ht="15.75" thickBot="1">
      <c r="A11" s="337" t="s">
        <v>1524</v>
      </c>
      <c r="B11" s="21"/>
      <c r="C11" s="511"/>
      <c r="D11" s="21"/>
      <c r="E11" s="21"/>
      <c r="F11" s="21"/>
      <c r="G11" s="21"/>
      <c r="H11" s="21"/>
      <c r="I11" s="21"/>
      <c r="J11" s="2064">
        <f>'Cover '!F7</f>
        <v>0</v>
      </c>
      <c r="K11" s="2064"/>
      <c r="L11" s="2064"/>
      <c r="M11" s="2064"/>
      <c r="N11" s="2052"/>
    </row>
    <row r="12" spans="1:14" ht="13.5" thickBot="1">
      <c r="A12" s="347"/>
      <c r="B12" s="813"/>
      <c r="C12" s="813"/>
      <c r="D12" s="813"/>
      <c r="E12" s="813"/>
      <c r="F12" s="813"/>
      <c r="G12" s="813"/>
      <c r="H12" s="813"/>
      <c r="I12" s="813"/>
      <c r="J12" s="861"/>
      <c r="K12" s="861"/>
      <c r="L12" s="861"/>
      <c r="M12" s="861"/>
      <c r="N12" s="862"/>
    </row>
    <row r="13" spans="1:14" ht="13.5" thickTop="1">
      <c r="A13" s="21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</row>
    <row r="14" spans="2:14" ht="15.75" thickBot="1">
      <c r="B14" s="494"/>
      <c r="N14" s="837" t="s">
        <v>174</v>
      </c>
    </row>
    <row r="15" spans="1:14" ht="90">
      <c r="A15" s="208" t="s">
        <v>1353</v>
      </c>
      <c r="B15" s="966"/>
      <c r="C15" s="209" t="s">
        <v>1354</v>
      </c>
      <c r="D15" s="209" t="s">
        <v>666</v>
      </c>
      <c r="E15" s="209" t="s">
        <v>1355</v>
      </c>
      <c r="F15" s="209" t="s">
        <v>1356</v>
      </c>
      <c r="G15" s="210" t="s">
        <v>1357</v>
      </c>
      <c r="H15" s="1154"/>
      <c r="I15" s="210" t="s">
        <v>1358</v>
      </c>
      <c r="J15" s="1154"/>
      <c r="K15" s="209" t="s">
        <v>1388</v>
      </c>
      <c r="L15" s="209" t="s">
        <v>1359</v>
      </c>
      <c r="M15" s="209" t="s">
        <v>1390</v>
      </c>
      <c r="N15" s="211" t="s">
        <v>1360</v>
      </c>
    </row>
    <row r="16" spans="1:14" ht="33.75">
      <c r="A16" s="212" t="s">
        <v>1361</v>
      </c>
      <c r="B16" s="968"/>
      <c r="C16" s="447"/>
      <c r="D16" s="447"/>
      <c r="E16" s="447"/>
      <c r="F16" s="30"/>
      <c r="G16" s="19" t="s">
        <v>1362</v>
      </c>
      <c r="H16" s="75" t="s">
        <v>1363</v>
      </c>
      <c r="I16" s="19" t="s">
        <v>1362</v>
      </c>
      <c r="J16" s="75" t="s">
        <v>1363</v>
      </c>
      <c r="K16" s="447"/>
      <c r="L16" s="447"/>
      <c r="M16" s="447"/>
      <c r="N16" s="1155"/>
    </row>
    <row r="17" spans="1:14" ht="15.75" thickBot="1">
      <c r="A17" s="1156"/>
      <c r="B17" s="1157"/>
      <c r="C17" s="977">
        <v>1</v>
      </c>
      <c r="D17" s="977">
        <v>2</v>
      </c>
      <c r="E17" s="977">
        <v>3</v>
      </c>
      <c r="F17" s="977">
        <v>4</v>
      </c>
      <c r="G17" s="977">
        <v>5</v>
      </c>
      <c r="H17" s="977">
        <v>6</v>
      </c>
      <c r="I17" s="977">
        <v>7</v>
      </c>
      <c r="J17" s="977">
        <v>8</v>
      </c>
      <c r="K17" s="977">
        <v>9</v>
      </c>
      <c r="L17" s="977">
        <v>11</v>
      </c>
      <c r="M17" s="977">
        <v>12</v>
      </c>
      <c r="N17" s="1158">
        <v>13</v>
      </c>
    </row>
    <row r="18" spans="1:14" ht="15">
      <c r="A18" s="205"/>
      <c r="B18" s="560">
        <v>11</v>
      </c>
      <c r="C18" s="1562"/>
      <c r="D18" s="1562"/>
      <c r="E18" s="1562"/>
      <c r="F18" s="1512"/>
      <c r="G18" s="1512"/>
      <c r="H18" s="1512"/>
      <c r="I18" s="1562"/>
      <c r="J18" s="1562"/>
      <c r="K18" s="1512">
        <f>F18+G18+H18</f>
        <v>0</v>
      </c>
      <c r="L18" s="1512"/>
      <c r="M18" s="2016"/>
      <c r="N18" s="2017" t="e">
        <f>(F18+G18+H18)/L18</f>
        <v>#DIV/0!</v>
      </c>
    </row>
    <row r="19" spans="1:14" ht="15">
      <c r="A19" s="250"/>
      <c r="B19" s="1159">
        <v>12</v>
      </c>
      <c r="C19" s="1504"/>
      <c r="D19" s="1504"/>
      <c r="E19" s="1563"/>
      <c r="F19" s="1504"/>
      <c r="G19" s="1504"/>
      <c r="H19" s="1504"/>
      <c r="I19" s="1504"/>
      <c r="J19" s="1504"/>
      <c r="K19" s="1504">
        <f aca="true" t="shared" si="0" ref="K19:K28">F19+G19+H19-I19-J19</f>
        <v>0</v>
      </c>
      <c r="L19" s="1504"/>
      <c r="M19" s="2018" t="e">
        <f>(F19+G19+H19-D19)/D19</f>
        <v>#DIV/0!</v>
      </c>
      <c r="N19" s="2027" t="e">
        <f>(C19+F19+G19+H19)/L19</f>
        <v>#DIV/0!</v>
      </c>
    </row>
    <row r="20" spans="1:14" ht="15">
      <c r="A20" s="250"/>
      <c r="B20" s="1159">
        <v>13</v>
      </c>
      <c r="C20" s="1504"/>
      <c r="D20" s="1504"/>
      <c r="E20" s="1504"/>
      <c r="F20" s="1504"/>
      <c r="G20" s="1504"/>
      <c r="H20" s="1504"/>
      <c r="I20" s="1504"/>
      <c r="J20" s="1504"/>
      <c r="K20" s="1504">
        <f t="shared" si="0"/>
        <v>0</v>
      </c>
      <c r="L20" s="1504"/>
      <c r="M20" s="2018" t="e">
        <f aca="true" t="shared" si="1" ref="M20:M27">(E20+F20+G20+H20-D20)/D20</f>
        <v>#DIV/0!</v>
      </c>
      <c r="N20" s="2027" t="e">
        <f aca="true" t="shared" si="2" ref="N20:N27">(C20+E20+F20+G20+H20)/L20</f>
        <v>#DIV/0!</v>
      </c>
    </row>
    <row r="21" spans="1:14" ht="15">
      <c r="A21" s="250"/>
      <c r="B21" s="1159">
        <v>14</v>
      </c>
      <c r="C21" s="1504"/>
      <c r="D21" s="1504"/>
      <c r="E21" s="1504"/>
      <c r="F21" s="1504"/>
      <c r="G21" s="1504"/>
      <c r="H21" s="1504"/>
      <c r="I21" s="1504"/>
      <c r="J21" s="1504"/>
      <c r="K21" s="1504">
        <f t="shared" si="0"/>
        <v>0</v>
      </c>
      <c r="L21" s="1504"/>
      <c r="M21" s="2018" t="e">
        <f t="shared" si="1"/>
        <v>#DIV/0!</v>
      </c>
      <c r="N21" s="2027" t="e">
        <f t="shared" si="2"/>
        <v>#DIV/0!</v>
      </c>
    </row>
    <row r="22" spans="1:14" ht="15">
      <c r="A22" s="250"/>
      <c r="B22" s="1159">
        <v>15</v>
      </c>
      <c r="C22" s="1504"/>
      <c r="D22" s="1504"/>
      <c r="E22" s="1504"/>
      <c r="F22" s="1504"/>
      <c r="G22" s="1504"/>
      <c r="H22" s="1504"/>
      <c r="I22" s="1504"/>
      <c r="J22" s="1504"/>
      <c r="K22" s="1504">
        <f t="shared" si="0"/>
        <v>0</v>
      </c>
      <c r="L22" s="1504"/>
      <c r="M22" s="2018" t="e">
        <f t="shared" si="1"/>
        <v>#DIV/0!</v>
      </c>
      <c r="N22" s="2027" t="e">
        <f t="shared" si="2"/>
        <v>#DIV/0!</v>
      </c>
    </row>
    <row r="23" spans="1:14" ht="15">
      <c r="A23" s="250"/>
      <c r="B23" s="1159">
        <v>16</v>
      </c>
      <c r="C23" s="1504"/>
      <c r="D23" s="1504"/>
      <c r="E23" s="1504"/>
      <c r="F23" s="1504"/>
      <c r="G23" s="1504"/>
      <c r="H23" s="1504"/>
      <c r="I23" s="1504"/>
      <c r="J23" s="1504"/>
      <c r="K23" s="1504">
        <f t="shared" si="0"/>
        <v>0</v>
      </c>
      <c r="L23" s="1504"/>
      <c r="M23" s="2018" t="e">
        <f t="shared" si="1"/>
        <v>#DIV/0!</v>
      </c>
      <c r="N23" s="2027" t="e">
        <f t="shared" si="2"/>
        <v>#DIV/0!</v>
      </c>
    </row>
    <row r="24" spans="1:14" ht="15">
      <c r="A24" s="250"/>
      <c r="B24" s="1159">
        <v>17</v>
      </c>
      <c r="C24" s="1504"/>
      <c r="D24" s="1504"/>
      <c r="E24" s="1504"/>
      <c r="F24" s="1504"/>
      <c r="G24" s="1504"/>
      <c r="H24" s="1504"/>
      <c r="I24" s="1504"/>
      <c r="J24" s="1504"/>
      <c r="K24" s="1504">
        <f t="shared" si="0"/>
        <v>0</v>
      </c>
      <c r="L24" s="1504"/>
      <c r="M24" s="2018" t="e">
        <f t="shared" si="1"/>
        <v>#DIV/0!</v>
      </c>
      <c r="N24" s="2027" t="e">
        <f t="shared" si="2"/>
        <v>#DIV/0!</v>
      </c>
    </row>
    <row r="25" spans="1:14" ht="15">
      <c r="A25" s="250"/>
      <c r="B25" s="1159">
        <v>18</v>
      </c>
      <c r="C25" s="1504"/>
      <c r="D25" s="1504"/>
      <c r="E25" s="1504"/>
      <c r="F25" s="1504"/>
      <c r="G25" s="1504"/>
      <c r="H25" s="1504"/>
      <c r="I25" s="1504"/>
      <c r="J25" s="1504"/>
      <c r="K25" s="1504">
        <f t="shared" si="0"/>
        <v>0</v>
      </c>
      <c r="L25" s="1504"/>
      <c r="M25" s="2018" t="e">
        <f t="shared" si="1"/>
        <v>#DIV/0!</v>
      </c>
      <c r="N25" s="2027" t="e">
        <f t="shared" si="2"/>
        <v>#DIV/0!</v>
      </c>
    </row>
    <row r="26" spans="1:14" ht="15">
      <c r="A26" s="250"/>
      <c r="B26" s="1159">
        <v>19</v>
      </c>
      <c r="C26" s="1504"/>
      <c r="D26" s="1504"/>
      <c r="E26" s="1504"/>
      <c r="F26" s="1504"/>
      <c r="G26" s="1504"/>
      <c r="H26" s="1504"/>
      <c r="I26" s="1504"/>
      <c r="J26" s="1504"/>
      <c r="K26" s="1504">
        <f t="shared" si="0"/>
        <v>0</v>
      </c>
      <c r="L26" s="1504"/>
      <c r="M26" s="2018" t="e">
        <f t="shared" si="1"/>
        <v>#DIV/0!</v>
      </c>
      <c r="N26" s="2027" t="e">
        <f t="shared" si="2"/>
        <v>#DIV/0!</v>
      </c>
    </row>
    <row r="27" spans="1:14" ht="15">
      <c r="A27" s="1432"/>
      <c r="B27" s="1159">
        <v>20</v>
      </c>
      <c r="C27" s="1504"/>
      <c r="D27" s="1504"/>
      <c r="E27" s="1504"/>
      <c r="F27" s="1504"/>
      <c r="G27" s="1504"/>
      <c r="H27" s="1504"/>
      <c r="I27" s="1504"/>
      <c r="J27" s="1504"/>
      <c r="K27" s="1504">
        <f t="shared" si="0"/>
        <v>0</v>
      </c>
      <c r="L27" s="1504"/>
      <c r="M27" s="2018" t="e">
        <f t="shared" si="1"/>
        <v>#DIV/0!</v>
      </c>
      <c r="N27" s="2027" t="e">
        <f t="shared" si="2"/>
        <v>#DIV/0!</v>
      </c>
    </row>
    <row r="28" spans="1:14" ht="22.5">
      <c r="A28" s="1433" t="s">
        <v>1364</v>
      </c>
      <c r="B28" s="1159">
        <v>21</v>
      </c>
      <c r="C28" s="1563"/>
      <c r="D28" s="1563"/>
      <c r="E28" s="1563"/>
      <c r="F28" s="1504"/>
      <c r="G28" s="1504"/>
      <c r="H28" s="1504"/>
      <c r="I28" s="1504"/>
      <c r="J28" s="1504"/>
      <c r="K28" s="1504">
        <f t="shared" si="0"/>
        <v>0</v>
      </c>
      <c r="L28" s="1563"/>
      <c r="M28" s="1563"/>
      <c r="N28" s="1564"/>
    </row>
    <row r="29" spans="1:14" s="18" customFormat="1" ht="15.75" thickBot="1">
      <c r="A29" s="262" t="s">
        <v>1365</v>
      </c>
      <c r="B29" s="670">
        <v>29</v>
      </c>
      <c r="C29" s="1565"/>
      <c r="D29" s="1565"/>
      <c r="E29" s="1565"/>
      <c r="F29" s="1566">
        <f aca="true" t="shared" si="3" ref="F29:K29">SUM(F18:F28)</f>
        <v>0</v>
      </c>
      <c r="G29" s="1566">
        <f t="shared" si="3"/>
        <v>0</v>
      </c>
      <c r="H29" s="1566">
        <f t="shared" si="3"/>
        <v>0</v>
      </c>
      <c r="I29" s="1566">
        <f t="shared" si="3"/>
        <v>0</v>
      </c>
      <c r="J29" s="1566">
        <f t="shared" si="3"/>
        <v>0</v>
      </c>
      <c r="K29" s="1566">
        <f t="shared" si="3"/>
        <v>0</v>
      </c>
      <c r="L29" s="1565"/>
      <c r="M29" s="1565"/>
      <c r="N29" s="1567"/>
    </row>
    <row r="30" spans="1:14" ht="15">
      <c r="A30" s="248"/>
      <c r="B30" s="511"/>
      <c r="C30" s="73"/>
      <c r="D30" s="73"/>
      <c r="E30" s="73"/>
      <c r="F30" s="21"/>
      <c r="G30" s="21"/>
      <c r="H30" s="21"/>
      <c r="I30" s="21"/>
      <c r="J30" s="21"/>
      <c r="K30" s="21"/>
      <c r="L30" s="73"/>
      <c r="M30" s="73"/>
      <c r="N30" s="73"/>
    </row>
    <row r="31" spans="2:14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34" t="s">
        <v>1175</v>
      </c>
      <c r="N32" s="331" t="s">
        <v>202</v>
      </c>
    </row>
    <row r="33" spans="1:14" ht="12.75">
      <c r="A33" s="342" t="s">
        <v>642</v>
      </c>
      <c r="N33" s="331" t="s">
        <v>516</v>
      </c>
    </row>
  </sheetData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A19">
      <selection activeCell="C35" sqref="C35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41" t="s">
        <v>1174</v>
      </c>
      <c r="C5" s="324"/>
      <c r="F5" s="44"/>
    </row>
    <row r="6" spans="1:6" ht="15.75">
      <c r="A6" s="725" t="s">
        <v>518</v>
      </c>
      <c r="B6" s="18"/>
      <c r="C6" s="324"/>
      <c r="F6" s="44"/>
    </row>
    <row r="7" spans="1:6" ht="15.75" thickBot="1">
      <c r="A7" s="341"/>
      <c r="C7" s="324"/>
      <c r="D7" s="18" t="s">
        <v>546</v>
      </c>
      <c r="F7" s="44"/>
    </row>
    <row r="8" spans="1:13" ht="13.5" thickTop="1">
      <c r="A8" s="771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30"/>
    </row>
    <row r="9" spans="1:14" ht="15.75" thickBot="1">
      <c r="A9" s="337" t="s">
        <v>983</v>
      </c>
      <c r="B9" s="1032"/>
      <c r="C9" s="1032"/>
      <c r="D9" s="21"/>
      <c r="E9" s="21"/>
      <c r="F9" s="21"/>
      <c r="G9" s="21"/>
      <c r="H9" s="21"/>
      <c r="I9" s="21"/>
      <c r="J9" s="2064">
        <f>'Cover '!F5</f>
        <v>0</v>
      </c>
      <c r="K9" s="2064"/>
      <c r="L9" s="2064"/>
      <c r="M9" s="2064"/>
      <c r="N9" s="2013"/>
    </row>
    <row r="10" spans="1:13" ht="12.75">
      <c r="A10" s="330"/>
      <c r="B10" s="734"/>
      <c r="C10" s="734"/>
      <c r="D10" s="734"/>
      <c r="E10" s="734"/>
      <c r="F10" s="734"/>
      <c r="G10" s="734"/>
      <c r="H10" s="734"/>
      <c r="I10" s="734"/>
      <c r="J10" s="811"/>
      <c r="K10" s="811"/>
      <c r="L10" s="811"/>
      <c r="M10" s="812"/>
    </row>
    <row r="11" spans="1:14" ht="15.75" thickBot="1">
      <c r="A11" s="337" t="s">
        <v>519</v>
      </c>
      <c r="B11" s="21"/>
      <c r="C11" s="511"/>
      <c r="D11" s="21"/>
      <c r="E11" s="21"/>
      <c r="F11" s="21"/>
      <c r="G11" s="21"/>
      <c r="H11" s="21"/>
      <c r="I11" s="21"/>
      <c r="J11" s="2064">
        <f>'Cover '!F7</f>
        <v>0</v>
      </c>
      <c r="K11" s="2064"/>
      <c r="L11" s="2064"/>
      <c r="M11" s="2052"/>
      <c r="N11" s="2014"/>
    </row>
    <row r="12" spans="1:13" ht="13.5" thickBot="1">
      <c r="A12" s="347"/>
      <c r="B12" s="813"/>
      <c r="C12" s="813"/>
      <c r="D12" s="813"/>
      <c r="E12" s="813"/>
      <c r="F12" s="813"/>
      <c r="G12" s="813"/>
      <c r="H12" s="813"/>
      <c r="I12" s="813"/>
      <c r="J12" s="861"/>
      <c r="K12" s="861"/>
      <c r="L12" s="861"/>
      <c r="M12" s="862"/>
    </row>
    <row r="13" spans="1:13" ht="13.5" thickTop="1">
      <c r="A13" s="21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</row>
    <row r="14" spans="2:13" ht="15.75" thickBot="1">
      <c r="B14" s="494"/>
      <c r="M14" s="837" t="s">
        <v>174</v>
      </c>
    </row>
    <row r="15" spans="1:13" ht="27" customHeight="1" thickBot="1">
      <c r="A15" s="208" t="s">
        <v>520</v>
      </c>
      <c r="B15" s="966"/>
      <c r="C15" s="2373" t="s">
        <v>521</v>
      </c>
      <c r="D15" s="2374"/>
      <c r="E15" s="2374"/>
      <c r="F15" s="2374"/>
      <c r="G15" s="2375"/>
      <c r="H15" s="2373" t="s">
        <v>522</v>
      </c>
      <c r="I15" s="2374"/>
      <c r="J15" s="2374"/>
      <c r="K15" s="2374"/>
      <c r="L15" s="2375"/>
      <c r="M15" s="2376" t="s">
        <v>523</v>
      </c>
    </row>
    <row r="16" spans="1:13" ht="33.75">
      <c r="A16" s="212" t="s">
        <v>1361</v>
      </c>
      <c r="B16" s="968"/>
      <c r="C16" s="209" t="s">
        <v>524</v>
      </c>
      <c r="D16" s="209" t="s">
        <v>525</v>
      </c>
      <c r="E16" s="209" t="s">
        <v>526</v>
      </c>
      <c r="F16" s="209" t="s">
        <v>527</v>
      </c>
      <c r="G16" s="209" t="s">
        <v>528</v>
      </c>
      <c r="H16" s="209" t="s">
        <v>524</v>
      </c>
      <c r="I16" s="209" t="s">
        <v>525</v>
      </c>
      <c r="J16" s="209" t="s">
        <v>529</v>
      </c>
      <c r="K16" s="209" t="s">
        <v>530</v>
      </c>
      <c r="L16" s="209" t="s">
        <v>531</v>
      </c>
      <c r="M16" s="2377"/>
    </row>
    <row r="17" spans="1:13" ht="15.75" thickBot="1">
      <c r="A17" s="1156"/>
      <c r="B17" s="1157"/>
      <c r="C17" s="977">
        <v>1</v>
      </c>
      <c r="D17" s="977">
        <v>2</v>
      </c>
      <c r="E17" s="977">
        <v>3</v>
      </c>
      <c r="F17" s="977">
        <v>4</v>
      </c>
      <c r="G17" s="977">
        <v>5</v>
      </c>
      <c r="H17" s="977">
        <v>6</v>
      </c>
      <c r="I17" s="977">
        <v>7</v>
      </c>
      <c r="J17" s="977">
        <v>8</v>
      </c>
      <c r="K17" s="977">
        <v>9</v>
      </c>
      <c r="L17" s="977">
        <v>11</v>
      </c>
      <c r="M17" s="1158">
        <v>12</v>
      </c>
    </row>
    <row r="18" spans="1:13" ht="15">
      <c r="A18" s="205"/>
      <c r="B18" s="560">
        <v>11</v>
      </c>
      <c r="C18" s="2000"/>
      <c r="D18" s="2000"/>
      <c r="E18" s="2000"/>
      <c r="F18" s="2000">
        <f aca="true" t="shared" si="0" ref="F18:F29">+D18+E18</f>
        <v>0</v>
      </c>
      <c r="G18" s="2002" t="e">
        <f aca="true" t="shared" si="1" ref="G18:G29">+F18/C18</f>
        <v>#DIV/0!</v>
      </c>
      <c r="H18" s="2000"/>
      <c r="I18" s="2000"/>
      <c r="J18" s="2000"/>
      <c r="K18" s="2006">
        <f aca="true" t="shared" si="2" ref="K18:K28">I18+J18</f>
        <v>0</v>
      </c>
      <c r="L18" s="2002" t="e">
        <f aca="true" t="shared" si="3" ref="L18:L29">+K18/H18</f>
        <v>#DIV/0!</v>
      </c>
      <c r="M18" s="2003"/>
    </row>
    <row r="19" spans="1:13" ht="15">
      <c r="A19" s="250"/>
      <c r="B19" s="1159">
        <v>12</v>
      </c>
      <c r="C19" s="2004"/>
      <c r="D19" s="2004"/>
      <c r="E19" s="2004"/>
      <c r="F19" s="2000">
        <f t="shared" si="0"/>
        <v>0</v>
      </c>
      <c r="G19" s="2002" t="e">
        <f t="shared" si="1"/>
        <v>#DIV/0!</v>
      </c>
      <c r="H19" s="2004"/>
      <c r="I19" s="2004"/>
      <c r="J19" s="2004"/>
      <c r="K19" s="2006">
        <f t="shared" si="2"/>
        <v>0</v>
      </c>
      <c r="L19" s="2002" t="e">
        <f t="shared" si="3"/>
        <v>#DIV/0!</v>
      </c>
      <c r="M19" s="2005" t="e">
        <f aca="true" t="shared" si="4" ref="M19:M29">+L19-G19</f>
        <v>#DIV/0!</v>
      </c>
    </row>
    <row r="20" spans="1:13" ht="15">
      <c r="A20" s="250"/>
      <c r="B20" s="1159">
        <v>13</v>
      </c>
      <c r="C20" s="2006"/>
      <c r="D20" s="2006"/>
      <c r="E20" s="2006"/>
      <c r="F20" s="2000">
        <f t="shared" si="0"/>
        <v>0</v>
      </c>
      <c r="G20" s="2002" t="e">
        <f t="shared" si="1"/>
        <v>#DIV/0!</v>
      </c>
      <c r="H20" s="2006"/>
      <c r="I20" s="2006"/>
      <c r="J20" s="2006"/>
      <c r="K20" s="2006">
        <f t="shared" si="2"/>
        <v>0</v>
      </c>
      <c r="L20" s="2002" t="e">
        <f t="shared" si="3"/>
        <v>#DIV/0!</v>
      </c>
      <c r="M20" s="2005" t="e">
        <f t="shared" si="4"/>
        <v>#DIV/0!</v>
      </c>
    </row>
    <row r="21" spans="1:13" ht="15">
      <c r="A21" s="250"/>
      <c r="B21" s="1159">
        <v>14</v>
      </c>
      <c r="C21" s="2006"/>
      <c r="D21" s="2006"/>
      <c r="E21" s="2006"/>
      <c r="F21" s="2000">
        <f t="shared" si="0"/>
        <v>0</v>
      </c>
      <c r="G21" s="2002" t="e">
        <f t="shared" si="1"/>
        <v>#DIV/0!</v>
      </c>
      <c r="H21" s="2006"/>
      <c r="I21" s="2006"/>
      <c r="J21" s="2006"/>
      <c r="K21" s="2006">
        <f t="shared" si="2"/>
        <v>0</v>
      </c>
      <c r="L21" s="2002" t="e">
        <f t="shared" si="3"/>
        <v>#DIV/0!</v>
      </c>
      <c r="M21" s="2005" t="e">
        <f t="shared" si="4"/>
        <v>#DIV/0!</v>
      </c>
    </row>
    <row r="22" spans="1:13" ht="15">
      <c r="A22" s="250"/>
      <c r="B22" s="1159">
        <v>15</v>
      </c>
      <c r="C22" s="2006"/>
      <c r="D22" s="2006"/>
      <c r="E22" s="2006"/>
      <c r="F22" s="2000">
        <f t="shared" si="0"/>
        <v>0</v>
      </c>
      <c r="G22" s="2002" t="e">
        <f t="shared" si="1"/>
        <v>#DIV/0!</v>
      </c>
      <c r="H22" s="2006"/>
      <c r="I22" s="2006"/>
      <c r="J22" s="2006"/>
      <c r="K22" s="2006">
        <f t="shared" si="2"/>
        <v>0</v>
      </c>
      <c r="L22" s="2002" t="e">
        <f t="shared" si="3"/>
        <v>#DIV/0!</v>
      </c>
      <c r="M22" s="2005" t="e">
        <f t="shared" si="4"/>
        <v>#DIV/0!</v>
      </c>
    </row>
    <row r="23" spans="1:13" ht="15">
      <c r="A23" s="250"/>
      <c r="B23" s="1159">
        <v>16</v>
      </c>
      <c r="C23" s="2006"/>
      <c r="D23" s="2006"/>
      <c r="E23" s="2006"/>
      <c r="F23" s="2000">
        <f t="shared" si="0"/>
        <v>0</v>
      </c>
      <c r="G23" s="2002" t="e">
        <f t="shared" si="1"/>
        <v>#DIV/0!</v>
      </c>
      <c r="H23" s="2006"/>
      <c r="I23" s="2006"/>
      <c r="J23" s="2006"/>
      <c r="K23" s="2006">
        <f t="shared" si="2"/>
        <v>0</v>
      </c>
      <c r="L23" s="2002" t="e">
        <f t="shared" si="3"/>
        <v>#DIV/0!</v>
      </c>
      <c r="M23" s="2005" t="e">
        <f t="shared" si="4"/>
        <v>#DIV/0!</v>
      </c>
    </row>
    <row r="24" spans="1:13" ht="15">
      <c r="A24" s="250"/>
      <c r="B24" s="1159">
        <v>17</v>
      </c>
      <c r="C24" s="2006"/>
      <c r="D24" s="2006"/>
      <c r="E24" s="2006"/>
      <c r="F24" s="2000">
        <f t="shared" si="0"/>
        <v>0</v>
      </c>
      <c r="G24" s="2002" t="e">
        <f t="shared" si="1"/>
        <v>#DIV/0!</v>
      </c>
      <c r="H24" s="2006"/>
      <c r="I24" s="2006"/>
      <c r="J24" s="2006"/>
      <c r="K24" s="2006">
        <f t="shared" si="2"/>
        <v>0</v>
      </c>
      <c r="L24" s="2002" t="e">
        <f t="shared" si="3"/>
        <v>#DIV/0!</v>
      </c>
      <c r="M24" s="2005" t="e">
        <f t="shared" si="4"/>
        <v>#DIV/0!</v>
      </c>
    </row>
    <row r="25" spans="1:13" ht="15">
      <c r="A25" s="250"/>
      <c r="B25" s="1159">
        <v>18</v>
      </c>
      <c r="C25" s="2006"/>
      <c r="D25" s="2006"/>
      <c r="E25" s="2006"/>
      <c r="F25" s="2000">
        <f t="shared" si="0"/>
        <v>0</v>
      </c>
      <c r="G25" s="2002" t="e">
        <f t="shared" si="1"/>
        <v>#DIV/0!</v>
      </c>
      <c r="H25" s="2006"/>
      <c r="I25" s="2006"/>
      <c r="J25" s="2006"/>
      <c r="K25" s="2006">
        <f t="shared" si="2"/>
        <v>0</v>
      </c>
      <c r="L25" s="2002" t="e">
        <f t="shared" si="3"/>
        <v>#DIV/0!</v>
      </c>
      <c r="M25" s="2005" t="e">
        <f t="shared" si="4"/>
        <v>#DIV/0!</v>
      </c>
    </row>
    <row r="26" spans="1:13" ht="15">
      <c r="A26" s="250"/>
      <c r="B26" s="1159">
        <v>19</v>
      </c>
      <c r="C26" s="2006"/>
      <c r="D26" s="2006"/>
      <c r="E26" s="2006"/>
      <c r="F26" s="2000">
        <f t="shared" si="0"/>
        <v>0</v>
      </c>
      <c r="G26" s="2002" t="e">
        <f t="shared" si="1"/>
        <v>#DIV/0!</v>
      </c>
      <c r="H26" s="2006"/>
      <c r="I26" s="2006"/>
      <c r="J26" s="2006"/>
      <c r="K26" s="2006">
        <f t="shared" si="2"/>
        <v>0</v>
      </c>
      <c r="L26" s="2002" t="e">
        <f t="shared" si="3"/>
        <v>#DIV/0!</v>
      </c>
      <c r="M26" s="2005" t="e">
        <f t="shared" si="4"/>
        <v>#DIV/0!</v>
      </c>
    </row>
    <row r="27" spans="1:13" ht="15">
      <c r="A27" s="1432"/>
      <c r="B27" s="1159">
        <v>20</v>
      </c>
      <c r="C27" s="2006"/>
      <c r="D27" s="2006"/>
      <c r="E27" s="2006"/>
      <c r="F27" s="2000">
        <f t="shared" si="0"/>
        <v>0</v>
      </c>
      <c r="G27" s="2002" t="e">
        <f t="shared" si="1"/>
        <v>#DIV/0!</v>
      </c>
      <c r="H27" s="2006"/>
      <c r="I27" s="2006"/>
      <c r="J27" s="2006"/>
      <c r="K27" s="2006">
        <f t="shared" si="2"/>
        <v>0</v>
      </c>
      <c r="L27" s="2002" t="e">
        <f t="shared" si="3"/>
        <v>#DIV/0!</v>
      </c>
      <c r="M27" s="2005" t="e">
        <f t="shared" si="4"/>
        <v>#DIV/0!</v>
      </c>
    </row>
    <row r="28" spans="1:13" ht="33.75">
      <c r="A28" s="1433" t="s">
        <v>532</v>
      </c>
      <c r="B28" s="1159">
        <v>21</v>
      </c>
      <c r="C28" s="2004"/>
      <c r="D28" s="2004"/>
      <c r="E28" s="2004"/>
      <c r="F28" s="2004">
        <f t="shared" si="0"/>
        <v>0</v>
      </c>
      <c r="G28" s="2004" t="e">
        <f t="shared" si="1"/>
        <v>#DIV/0!</v>
      </c>
      <c r="H28" s="2004"/>
      <c r="I28" s="2004"/>
      <c r="J28" s="2004"/>
      <c r="K28" s="2004">
        <f t="shared" si="2"/>
        <v>0</v>
      </c>
      <c r="L28" s="2002" t="e">
        <f t="shared" si="3"/>
        <v>#DIV/0!</v>
      </c>
      <c r="M28" s="2007" t="e">
        <f t="shared" si="4"/>
        <v>#DIV/0!</v>
      </c>
    </row>
    <row r="29" spans="1:13" s="18" customFormat="1" ht="15.75" thickBot="1">
      <c r="A29" s="262" t="s">
        <v>1365</v>
      </c>
      <c r="B29" s="670">
        <v>29</v>
      </c>
      <c r="C29" s="2008">
        <f>SUM(C18:C28)</f>
        <v>0</v>
      </c>
      <c r="D29" s="2008">
        <f>SUM(D18:D28)</f>
        <v>0</v>
      </c>
      <c r="E29" s="2008">
        <f>SUM(E18:E28)</f>
        <v>0</v>
      </c>
      <c r="F29" s="2000">
        <f t="shared" si="0"/>
        <v>0</v>
      </c>
      <c r="G29" s="2002" t="e">
        <f t="shared" si="1"/>
        <v>#DIV/0!</v>
      </c>
      <c r="H29" s="2008">
        <f>SUM(H18:H28)</f>
        <v>0</v>
      </c>
      <c r="I29" s="2008">
        <f>SUM(I18:I28)</f>
        <v>0</v>
      </c>
      <c r="J29" s="2008">
        <f>SUM(J18:J28)</f>
        <v>0</v>
      </c>
      <c r="K29" s="2008">
        <f>SUM(K18:K28)</f>
        <v>0</v>
      </c>
      <c r="L29" s="2002" t="e">
        <f t="shared" si="3"/>
        <v>#DIV/0!</v>
      </c>
      <c r="M29" s="2009" t="e">
        <f t="shared" si="4"/>
        <v>#DIV/0!</v>
      </c>
    </row>
    <row r="30" spans="1:13" ht="15">
      <c r="A30" s="248" t="s">
        <v>533</v>
      </c>
      <c r="B30" s="511"/>
      <c r="C30" s="73"/>
      <c r="D30" s="73"/>
      <c r="E30" s="73"/>
      <c r="F30" s="21"/>
      <c r="G30" s="21"/>
      <c r="H30" s="21"/>
      <c r="I30" s="21"/>
      <c r="J30" s="21"/>
      <c r="K30" s="21"/>
      <c r="L30" s="73"/>
      <c r="M30" s="73"/>
    </row>
    <row r="31" spans="2:13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334" t="s">
        <v>1175</v>
      </c>
      <c r="M32" s="331" t="s">
        <v>202</v>
      </c>
    </row>
    <row r="33" spans="1:13" ht="12.75">
      <c r="A33" s="342" t="s">
        <v>563</v>
      </c>
      <c r="M33" s="331" t="s">
        <v>643</v>
      </c>
    </row>
  </sheetData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4"/>
  <sheetViews>
    <sheetView workbookViewId="0" topLeftCell="F21">
      <selection activeCell="J11" sqref="J11:N11"/>
    </sheetView>
  </sheetViews>
  <sheetFormatPr defaultColWidth="9.140625" defaultRowHeight="12.75"/>
  <cols>
    <col min="1" max="1" width="13.00390625" style="1" customWidth="1"/>
    <col min="2" max="2" width="5.57421875" style="1" customWidth="1"/>
    <col min="3" max="6" width="12.7109375" style="1" customWidth="1"/>
    <col min="7" max="10" width="9.140625" style="1" customWidth="1"/>
    <col min="11" max="14" width="10.7109375" style="1" customWidth="1"/>
    <col min="15" max="16384" width="9.140625" style="1" customWidth="1"/>
  </cols>
  <sheetData>
    <row r="1" ht="12.75"/>
    <row r="2" ht="12.75"/>
    <row r="3" ht="12.75"/>
    <row r="4" spans="1:13" ht="15">
      <c r="A4" s="79"/>
      <c r="B4" s="494"/>
      <c r="M4" s="76"/>
    </row>
    <row r="5" spans="1:6" ht="15">
      <c r="A5" s="341" t="s">
        <v>1174</v>
      </c>
      <c r="C5" s="324"/>
      <c r="F5" s="44"/>
    </row>
    <row r="6" spans="1:6" ht="15.75">
      <c r="A6" s="725" t="s">
        <v>646</v>
      </c>
      <c r="B6" s="18"/>
      <c r="C6" s="324"/>
      <c r="F6" s="44"/>
    </row>
    <row r="7" spans="1:6" ht="15.75" thickBot="1">
      <c r="A7" s="341"/>
      <c r="C7" s="324"/>
      <c r="D7" s="1" t="s">
        <v>515</v>
      </c>
      <c r="F7" s="44"/>
    </row>
    <row r="8" spans="1:14" ht="13.5" thickTop="1">
      <c r="A8" s="771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30"/>
    </row>
    <row r="9" spans="1:14" ht="15.75" thickBot="1">
      <c r="A9" s="337" t="s">
        <v>983</v>
      </c>
      <c r="B9" s="1032"/>
      <c r="C9" s="1032"/>
      <c r="D9" s="21"/>
      <c r="E9" s="21"/>
      <c r="F9" s="21"/>
      <c r="G9" s="21"/>
      <c r="H9" s="21"/>
      <c r="I9" s="21"/>
      <c r="J9" s="2064">
        <f>'Cover '!F5</f>
        <v>0</v>
      </c>
      <c r="K9" s="2064"/>
      <c r="L9" s="2064"/>
      <c r="M9" s="2064"/>
      <c r="N9" s="2052"/>
    </row>
    <row r="10" spans="1:14" ht="12.75">
      <c r="A10" s="330"/>
      <c r="B10" s="734"/>
      <c r="C10" s="734"/>
      <c r="D10" s="734"/>
      <c r="E10" s="734"/>
      <c r="F10" s="734"/>
      <c r="G10" s="734"/>
      <c r="H10" s="734"/>
      <c r="I10" s="734"/>
      <c r="J10" s="811"/>
      <c r="K10" s="811"/>
      <c r="L10" s="811"/>
      <c r="M10" s="811"/>
      <c r="N10" s="812"/>
    </row>
    <row r="11" spans="1:14" ht="15.75" thickBot="1">
      <c r="A11" s="337" t="s">
        <v>1524</v>
      </c>
      <c r="B11" s="21"/>
      <c r="C11" s="511"/>
      <c r="D11" s="21"/>
      <c r="E11" s="21"/>
      <c r="F11" s="21"/>
      <c r="G11" s="21"/>
      <c r="H11" s="21"/>
      <c r="I11" s="21"/>
      <c r="J11" s="2064">
        <f>'Cover '!F7</f>
        <v>0</v>
      </c>
      <c r="K11" s="2064"/>
      <c r="L11" s="2064"/>
      <c r="M11" s="2064"/>
      <c r="N11" s="2052"/>
    </row>
    <row r="12" spans="1:14" ht="13.5" thickBot="1">
      <c r="A12" s="347"/>
      <c r="B12" s="813"/>
      <c r="C12" s="813"/>
      <c r="D12" s="813"/>
      <c r="E12" s="813"/>
      <c r="F12" s="813"/>
      <c r="G12" s="813"/>
      <c r="H12" s="813"/>
      <c r="I12" s="813"/>
      <c r="J12" s="861"/>
      <c r="K12" s="861"/>
      <c r="L12" s="861"/>
      <c r="M12" s="861"/>
      <c r="N12" s="862"/>
    </row>
    <row r="13" spans="1:14" ht="13.5" thickTop="1">
      <c r="A13" s="21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</row>
    <row r="14" spans="2:14" ht="15.75" thickBot="1">
      <c r="B14" s="494"/>
      <c r="N14" s="837" t="s">
        <v>174</v>
      </c>
    </row>
    <row r="15" spans="1:14" ht="68.25" thickBot="1">
      <c r="A15" s="716" t="s">
        <v>1353</v>
      </c>
      <c r="B15" s="1160"/>
      <c r="C15" s="580" t="s">
        <v>1385</v>
      </c>
      <c r="D15" s="580" t="s">
        <v>667</v>
      </c>
      <c r="E15" s="580" t="s">
        <v>1386</v>
      </c>
      <c r="F15" s="580" t="s">
        <v>1387</v>
      </c>
      <c r="G15" s="581" t="s">
        <v>1357</v>
      </c>
      <c r="H15" s="1161"/>
      <c r="I15" s="581" t="s">
        <v>1358</v>
      </c>
      <c r="J15" s="1161"/>
      <c r="K15" s="580" t="s">
        <v>1388</v>
      </c>
      <c r="L15" s="580" t="s">
        <v>1389</v>
      </c>
      <c r="M15" s="580" t="s">
        <v>1390</v>
      </c>
      <c r="N15" s="582" t="s">
        <v>1067</v>
      </c>
    </row>
    <row r="16" spans="1:14" ht="45">
      <c r="A16" s="683" t="s">
        <v>1361</v>
      </c>
      <c r="B16" s="966"/>
      <c r="C16" s="249"/>
      <c r="D16" s="249"/>
      <c r="E16" s="249"/>
      <c r="F16" s="1162"/>
      <c r="G16" s="1163" t="s">
        <v>1392</v>
      </c>
      <c r="H16" s="209" t="s">
        <v>1393</v>
      </c>
      <c r="I16" s="1163" t="s">
        <v>1392</v>
      </c>
      <c r="J16" s="209" t="s">
        <v>1393</v>
      </c>
      <c r="K16" s="249"/>
      <c r="L16" s="249"/>
      <c r="M16" s="249"/>
      <c r="N16" s="578"/>
    </row>
    <row r="17" spans="1:14" ht="15.75" thickBot="1">
      <c r="A17" s="1156"/>
      <c r="B17" s="1157"/>
      <c r="C17" s="977">
        <v>1</v>
      </c>
      <c r="D17" s="977">
        <v>2</v>
      </c>
      <c r="E17" s="977">
        <v>3</v>
      </c>
      <c r="F17" s="977">
        <v>4</v>
      </c>
      <c r="G17" s="977">
        <v>5</v>
      </c>
      <c r="H17" s="977">
        <v>6</v>
      </c>
      <c r="I17" s="977">
        <v>7</v>
      </c>
      <c r="J17" s="977">
        <v>8</v>
      </c>
      <c r="K17" s="977">
        <v>9</v>
      </c>
      <c r="L17" s="977">
        <v>11</v>
      </c>
      <c r="M17" s="977">
        <v>12</v>
      </c>
      <c r="N17" s="1158">
        <v>13</v>
      </c>
    </row>
    <row r="18" spans="1:14" ht="15.75" thickBot="1">
      <c r="A18" s="205"/>
      <c r="B18" s="560">
        <v>11</v>
      </c>
      <c r="C18" s="1568"/>
      <c r="D18" s="1568"/>
      <c r="E18" s="1568"/>
      <c r="F18" s="1512"/>
      <c r="G18" s="1512"/>
      <c r="H18" s="1512"/>
      <c r="I18" s="1568"/>
      <c r="J18" s="1568"/>
      <c r="K18" s="1512"/>
      <c r="L18" s="1512"/>
      <c r="M18" s="1568"/>
      <c r="N18" s="1513" t="e">
        <f>(F18+G18+H18)/L18</f>
        <v>#DIV/0!</v>
      </c>
    </row>
    <row r="19" spans="1:14" ht="15.75" thickBot="1">
      <c r="A19" s="250"/>
      <c r="B19" s="1159">
        <v>12</v>
      </c>
      <c r="C19" s="1504"/>
      <c r="D19" s="1504"/>
      <c r="E19" s="1569"/>
      <c r="F19" s="1504"/>
      <c r="G19" s="1504"/>
      <c r="H19" s="1504"/>
      <c r="I19" s="1504"/>
      <c r="J19" s="1504"/>
      <c r="K19" s="1504"/>
      <c r="L19" s="1504"/>
      <c r="M19" s="1504" t="e">
        <f>(F19+G19+H19-D19)/D19</f>
        <v>#DIV/0!</v>
      </c>
      <c r="N19" s="1513" t="e">
        <f>(C19+F19+G19+H19)/L19</f>
        <v>#DIV/0!</v>
      </c>
    </row>
    <row r="20" spans="1:14" ht="15">
      <c r="A20" s="250"/>
      <c r="B20" s="1159">
        <v>13</v>
      </c>
      <c r="C20" s="1504"/>
      <c r="D20" s="1504"/>
      <c r="E20" s="1504"/>
      <c r="F20" s="1504"/>
      <c r="G20" s="1504"/>
      <c r="H20" s="1504"/>
      <c r="I20" s="1504"/>
      <c r="J20" s="1504"/>
      <c r="K20" s="1504"/>
      <c r="L20" s="1504"/>
      <c r="M20" s="1504" t="e">
        <f aca="true" t="shared" si="0" ref="M20:M27">(E20+F20+G20+H20-D19)/D20</f>
        <v>#DIV/0!</v>
      </c>
      <c r="N20" s="1513" t="e">
        <f aca="true" t="shared" si="1" ref="N20:N27">(C20+E20+F20+G20+H20)/L20</f>
        <v>#DIV/0!</v>
      </c>
    </row>
    <row r="21" spans="1:14" ht="15">
      <c r="A21" s="250"/>
      <c r="B21" s="1159">
        <v>14</v>
      </c>
      <c r="C21" s="1504"/>
      <c r="D21" s="1504"/>
      <c r="E21" s="1504"/>
      <c r="F21" s="1504"/>
      <c r="G21" s="1504"/>
      <c r="H21" s="1504"/>
      <c r="I21" s="1504"/>
      <c r="J21" s="1504"/>
      <c r="K21" s="1504"/>
      <c r="L21" s="1504"/>
      <c r="M21" s="1504" t="e">
        <f t="shared" si="0"/>
        <v>#DIV/0!</v>
      </c>
      <c r="N21" s="1513" t="e">
        <f t="shared" si="1"/>
        <v>#DIV/0!</v>
      </c>
    </row>
    <row r="22" spans="1:14" ht="15">
      <c r="A22" s="250"/>
      <c r="B22" s="1159">
        <v>15</v>
      </c>
      <c r="C22" s="1504"/>
      <c r="D22" s="1504"/>
      <c r="E22" s="1504"/>
      <c r="F22" s="1504"/>
      <c r="G22" s="1504"/>
      <c r="H22" s="1504"/>
      <c r="I22" s="1504"/>
      <c r="J22" s="1504"/>
      <c r="K22" s="1504"/>
      <c r="L22" s="1504"/>
      <c r="M22" s="1504" t="e">
        <f t="shared" si="0"/>
        <v>#DIV/0!</v>
      </c>
      <c r="N22" s="1513" t="e">
        <f t="shared" si="1"/>
        <v>#DIV/0!</v>
      </c>
    </row>
    <row r="23" spans="1:14" ht="15">
      <c r="A23" s="250"/>
      <c r="B23" s="1159">
        <v>16</v>
      </c>
      <c r="C23" s="1504"/>
      <c r="D23" s="1504"/>
      <c r="E23" s="1504"/>
      <c r="F23" s="1504"/>
      <c r="G23" s="1504"/>
      <c r="H23" s="1504"/>
      <c r="I23" s="1504"/>
      <c r="J23" s="1504"/>
      <c r="K23" s="1504"/>
      <c r="L23" s="1504"/>
      <c r="M23" s="1504" t="e">
        <f t="shared" si="0"/>
        <v>#DIV/0!</v>
      </c>
      <c r="N23" s="1513" t="e">
        <f t="shared" si="1"/>
        <v>#DIV/0!</v>
      </c>
    </row>
    <row r="24" spans="1:14" ht="15">
      <c r="A24" s="250"/>
      <c r="B24" s="1159">
        <v>17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 t="e">
        <f t="shared" si="0"/>
        <v>#DIV/0!</v>
      </c>
      <c r="N24" s="1513" t="e">
        <f t="shared" si="1"/>
        <v>#DIV/0!</v>
      </c>
    </row>
    <row r="25" spans="1:14" ht="15">
      <c r="A25" s="250"/>
      <c r="B25" s="1159">
        <v>18</v>
      </c>
      <c r="C25" s="1504"/>
      <c r="D25" s="1504"/>
      <c r="E25" s="1504"/>
      <c r="F25" s="1504"/>
      <c r="G25" s="1504"/>
      <c r="H25" s="1504"/>
      <c r="I25" s="1504"/>
      <c r="J25" s="1504"/>
      <c r="K25" s="1504"/>
      <c r="L25" s="1504"/>
      <c r="M25" s="1504" t="e">
        <f t="shared" si="0"/>
        <v>#DIV/0!</v>
      </c>
      <c r="N25" s="1513" t="e">
        <f t="shared" si="1"/>
        <v>#DIV/0!</v>
      </c>
    </row>
    <row r="26" spans="1:14" ht="15">
      <c r="A26" s="250"/>
      <c r="B26" s="1159">
        <v>19</v>
      </c>
      <c r="C26" s="1504"/>
      <c r="D26" s="1504"/>
      <c r="E26" s="1504"/>
      <c r="F26" s="1504"/>
      <c r="G26" s="1504"/>
      <c r="H26" s="1504"/>
      <c r="I26" s="1504"/>
      <c r="J26" s="1504"/>
      <c r="K26" s="1504"/>
      <c r="L26" s="1504"/>
      <c r="M26" s="1504" t="e">
        <f t="shared" si="0"/>
        <v>#DIV/0!</v>
      </c>
      <c r="N26" s="1513" t="e">
        <f t="shared" si="1"/>
        <v>#DIV/0!</v>
      </c>
    </row>
    <row r="27" spans="1:14" ht="15">
      <c r="A27" s="1432"/>
      <c r="B27" s="1159">
        <v>20</v>
      </c>
      <c r="C27" s="1504"/>
      <c r="D27" s="1504"/>
      <c r="E27" s="1504"/>
      <c r="F27" s="1504"/>
      <c r="G27" s="1504"/>
      <c r="H27" s="1504"/>
      <c r="I27" s="1504"/>
      <c r="J27" s="1504"/>
      <c r="K27" s="1504"/>
      <c r="L27" s="1504"/>
      <c r="M27" s="1504" t="e">
        <f t="shared" si="0"/>
        <v>#DIV/0!</v>
      </c>
      <c r="N27" s="1513" t="e">
        <f t="shared" si="1"/>
        <v>#DIV/0!</v>
      </c>
    </row>
    <row r="28" spans="1:14" ht="23.25" thickBot="1">
      <c r="A28" s="1433" t="s">
        <v>1364</v>
      </c>
      <c r="B28" s="1159">
        <v>21</v>
      </c>
      <c r="C28" s="1569"/>
      <c r="D28" s="1569"/>
      <c r="E28" s="1569"/>
      <c r="F28" s="1504"/>
      <c r="G28" s="1504"/>
      <c r="H28" s="1504"/>
      <c r="I28" s="1504"/>
      <c r="J28" s="1504"/>
      <c r="K28" s="1504"/>
      <c r="L28" s="1569"/>
      <c r="M28" s="1569"/>
      <c r="N28" s="1570"/>
    </row>
    <row r="29" spans="1:14" s="18" customFormat="1" ht="15.75" thickBot="1">
      <c r="A29" s="1434" t="s">
        <v>1365</v>
      </c>
      <c r="B29" s="670">
        <v>29</v>
      </c>
      <c r="C29" s="1571"/>
      <c r="D29" s="1571"/>
      <c r="E29" s="1571"/>
      <c r="F29" s="1566">
        <f aca="true" t="shared" si="2" ref="F29:K29">SUM(F18:F28)</f>
        <v>0</v>
      </c>
      <c r="G29" s="1566">
        <f t="shared" si="2"/>
        <v>0</v>
      </c>
      <c r="H29" s="1566">
        <f t="shared" si="2"/>
        <v>0</v>
      </c>
      <c r="I29" s="1566">
        <f t="shared" si="2"/>
        <v>0</v>
      </c>
      <c r="J29" s="1566">
        <f t="shared" si="2"/>
        <v>0</v>
      </c>
      <c r="K29" s="1566">
        <f t="shared" si="2"/>
        <v>0</v>
      </c>
      <c r="L29" s="1571"/>
      <c r="M29" s="1571"/>
      <c r="N29" s="1572"/>
    </row>
    <row r="30" spans="1:14" ht="15">
      <c r="A30" s="248"/>
      <c r="B30" s="511"/>
      <c r="C30" s="353"/>
      <c r="D30" s="353"/>
      <c r="E30" s="353"/>
      <c r="F30" s="21"/>
      <c r="G30" s="21"/>
      <c r="H30" s="21"/>
      <c r="I30" s="21"/>
      <c r="J30" s="21"/>
      <c r="K30" s="21"/>
      <c r="L30" s="353"/>
      <c r="M30" s="353"/>
      <c r="N30" s="353"/>
    </row>
    <row r="31" spans="1:14" ht="15">
      <c r="A31" s="248"/>
      <c r="B31" s="511"/>
      <c r="C31" s="353"/>
      <c r="D31" s="353"/>
      <c r="E31" s="353"/>
      <c r="F31" s="21"/>
      <c r="G31" s="21"/>
      <c r="H31" s="21"/>
      <c r="I31" s="21"/>
      <c r="J31" s="21"/>
      <c r="K31" s="21"/>
      <c r="L31" s="353"/>
      <c r="M31" s="353"/>
      <c r="N31" s="353"/>
    </row>
    <row r="32" spans="2:14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34" t="s">
        <v>1175</v>
      </c>
      <c r="N33" s="331" t="s">
        <v>1145</v>
      </c>
    </row>
    <row r="34" spans="1:14" ht="12.75">
      <c r="A34" s="342" t="s">
        <v>644</v>
      </c>
      <c r="N34" s="331" t="s">
        <v>517</v>
      </c>
    </row>
  </sheetData>
  <mergeCells count="2">
    <mergeCell ref="J9:N9"/>
    <mergeCell ref="J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3"/>
  <sheetViews>
    <sheetView workbookViewId="0" topLeftCell="A18">
      <selection activeCell="O14" sqref="O14"/>
    </sheetView>
  </sheetViews>
  <sheetFormatPr defaultColWidth="9.140625" defaultRowHeight="12.75"/>
  <cols>
    <col min="1" max="1" width="12.00390625" style="1" customWidth="1"/>
    <col min="2" max="2" width="4.7109375" style="1" customWidth="1"/>
    <col min="3" max="13" width="10.7109375" style="1" customWidth="1"/>
    <col min="14" max="16384" width="9.140625" style="1" customWidth="1"/>
  </cols>
  <sheetData>
    <row r="1" ht="12.75"/>
    <row r="2" ht="12.75"/>
    <row r="3" ht="12.75"/>
    <row r="4" ht="12.75"/>
    <row r="5" spans="1:6" ht="15">
      <c r="A5" s="341" t="s">
        <v>1174</v>
      </c>
      <c r="C5" s="324"/>
      <c r="F5" s="44"/>
    </row>
    <row r="6" spans="1:6" ht="15.75">
      <c r="A6" s="725" t="s">
        <v>534</v>
      </c>
      <c r="B6" s="18"/>
      <c r="C6" s="324"/>
      <c r="F6" s="44"/>
    </row>
    <row r="7" spans="1:6" ht="15.75" thickBot="1">
      <c r="A7" s="341"/>
      <c r="C7" s="324"/>
      <c r="D7" s="18" t="s">
        <v>546</v>
      </c>
      <c r="F7" s="44"/>
    </row>
    <row r="8" spans="1:13" ht="13.5" thickTop="1">
      <c r="A8" s="771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30"/>
    </row>
    <row r="9" spans="1:14" ht="15.75" thickBot="1">
      <c r="A9" s="337" t="s">
        <v>983</v>
      </c>
      <c r="B9" s="1032"/>
      <c r="C9" s="1032"/>
      <c r="D9" s="21"/>
      <c r="E9" s="21"/>
      <c r="F9" s="21"/>
      <c r="G9" s="21"/>
      <c r="H9" s="21"/>
      <c r="I9" s="21"/>
      <c r="J9" s="2064">
        <f>'Cover '!F5</f>
        <v>0</v>
      </c>
      <c r="K9" s="2064"/>
      <c r="L9" s="2064"/>
      <c r="M9" s="2064"/>
      <c r="N9" s="2014"/>
    </row>
    <row r="10" spans="1:13" ht="12.75">
      <c r="A10" s="330"/>
      <c r="B10" s="734"/>
      <c r="C10" s="734"/>
      <c r="D10" s="734"/>
      <c r="E10" s="734"/>
      <c r="F10" s="734"/>
      <c r="G10" s="734"/>
      <c r="H10" s="734"/>
      <c r="I10" s="734"/>
      <c r="J10" s="811"/>
      <c r="K10" s="811"/>
      <c r="L10" s="811"/>
      <c r="M10" s="812"/>
    </row>
    <row r="11" spans="1:14" ht="15.75" thickBot="1">
      <c r="A11" s="337" t="s">
        <v>519</v>
      </c>
      <c r="B11" s="21"/>
      <c r="C11" s="511"/>
      <c r="D11" s="21"/>
      <c r="E11" s="21"/>
      <c r="F11" s="21"/>
      <c r="G11" s="21"/>
      <c r="H11" s="21"/>
      <c r="I11" s="21"/>
      <c r="J11" s="2064">
        <f>'Cover '!F7</f>
        <v>0</v>
      </c>
      <c r="K11" s="2064"/>
      <c r="L11" s="2064"/>
      <c r="M11" s="2064"/>
      <c r="N11" s="2014"/>
    </row>
    <row r="12" spans="1:13" ht="13.5" thickBot="1">
      <c r="A12" s="347"/>
      <c r="B12" s="813"/>
      <c r="C12" s="813"/>
      <c r="D12" s="813"/>
      <c r="E12" s="813"/>
      <c r="F12" s="813"/>
      <c r="G12" s="813"/>
      <c r="H12" s="813"/>
      <c r="I12" s="813"/>
      <c r="J12" s="861"/>
      <c r="K12" s="861"/>
      <c r="L12" s="861"/>
      <c r="M12" s="862"/>
    </row>
    <row r="13" spans="1:13" ht="13.5" thickTop="1">
      <c r="A13" s="21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</row>
    <row r="14" spans="2:13" ht="15.75" thickBot="1">
      <c r="B14" s="494"/>
      <c r="M14" s="837" t="s">
        <v>174</v>
      </c>
    </row>
    <row r="15" spans="1:13" ht="27" customHeight="1" thickBot="1">
      <c r="A15" s="208" t="s">
        <v>520</v>
      </c>
      <c r="B15" s="966"/>
      <c r="C15" s="2373" t="s">
        <v>535</v>
      </c>
      <c r="D15" s="2374"/>
      <c r="E15" s="2374"/>
      <c r="F15" s="2374"/>
      <c r="G15" s="2375"/>
      <c r="H15" s="2373" t="s">
        <v>536</v>
      </c>
      <c r="I15" s="2374"/>
      <c r="J15" s="2374"/>
      <c r="K15" s="2374"/>
      <c r="L15" s="2375"/>
      <c r="M15" s="2376" t="s">
        <v>523</v>
      </c>
    </row>
    <row r="16" spans="1:13" ht="45">
      <c r="A16" s="212" t="s">
        <v>1361</v>
      </c>
      <c r="B16" s="968"/>
      <c r="C16" s="209" t="s">
        <v>537</v>
      </c>
      <c r="D16" s="209" t="s">
        <v>538</v>
      </c>
      <c r="E16" s="209" t="s">
        <v>539</v>
      </c>
      <c r="F16" s="209" t="s">
        <v>540</v>
      </c>
      <c r="G16" s="209" t="s">
        <v>541</v>
      </c>
      <c r="H16" s="209" t="s">
        <v>542</v>
      </c>
      <c r="I16" s="209" t="s">
        <v>538</v>
      </c>
      <c r="J16" s="209" t="s">
        <v>539</v>
      </c>
      <c r="K16" s="209" t="s">
        <v>543</v>
      </c>
      <c r="L16" s="209" t="s">
        <v>544</v>
      </c>
      <c r="M16" s="2377"/>
    </row>
    <row r="17" spans="1:13" ht="15.75" thickBot="1">
      <c r="A17" s="1156"/>
      <c r="B17" s="1157"/>
      <c r="C17" s="977">
        <v>1</v>
      </c>
      <c r="D17" s="977">
        <v>2</v>
      </c>
      <c r="E17" s="977">
        <v>3</v>
      </c>
      <c r="F17" s="977">
        <v>4</v>
      </c>
      <c r="G17" s="977">
        <v>5</v>
      </c>
      <c r="H17" s="977">
        <v>6</v>
      </c>
      <c r="I17" s="977">
        <v>7</v>
      </c>
      <c r="J17" s="977">
        <v>8</v>
      </c>
      <c r="K17" s="977">
        <v>9</v>
      </c>
      <c r="L17" s="977">
        <v>11</v>
      </c>
      <c r="M17" s="1158">
        <v>12</v>
      </c>
    </row>
    <row r="18" spans="1:13" ht="15">
      <c r="A18" s="205">
        <v>2006</v>
      </c>
      <c r="B18" s="560">
        <v>11</v>
      </c>
      <c r="C18" s="2000"/>
      <c r="D18" s="2000"/>
      <c r="E18" s="2000"/>
      <c r="F18" s="2000">
        <f aca="true" t="shared" si="0" ref="F18:F29">+D18+E18</f>
        <v>0</v>
      </c>
      <c r="G18" s="2002" t="e">
        <f aca="true" t="shared" si="1" ref="G18:G29">+F18/C18</f>
        <v>#DIV/0!</v>
      </c>
      <c r="H18" s="2000"/>
      <c r="I18" s="2000"/>
      <c r="J18" s="2000"/>
      <c r="K18" s="2000">
        <f aca="true" t="shared" si="2" ref="K18:K28">I18+J18</f>
        <v>0</v>
      </c>
      <c r="L18" s="2002" t="e">
        <f aca="true" t="shared" si="3" ref="L18:L29">+K18/H18</f>
        <v>#DIV/0!</v>
      </c>
      <c r="M18" s="2003"/>
    </row>
    <row r="19" spans="1:13" ht="15">
      <c r="A19" s="250">
        <v>2005</v>
      </c>
      <c r="B19" s="1159">
        <v>12</v>
      </c>
      <c r="C19" s="2004"/>
      <c r="D19" s="2004"/>
      <c r="E19" s="2004"/>
      <c r="F19" s="2000">
        <f t="shared" si="0"/>
        <v>0</v>
      </c>
      <c r="G19" s="2002" t="e">
        <f t="shared" si="1"/>
        <v>#DIV/0!</v>
      </c>
      <c r="H19" s="2004"/>
      <c r="I19" s="2004"/>
      <c r="J19" s="2004"/>
      <c r="K19" s="2004">
        <f t="shared" si="2"/>
        <v>0</v>
      </c>
      <c r="L19" s="2002" t="e">
        <f t="shared" si="3"/>
        <v>#DIV/0!</v>
      </c>
      <c r="M19" s="2005" t="e">
        <f aca="true" t="shared" si="4" ref="M19:M29">+L19-G19</f>
        <v>#DIV/0!</v>
      </c>
    </row>
    <row r="20" spans="1:13" ht="15">
      <c r="A20" s="250">
        <v>2004</v>
      </c>
      <c r="B20" s="1159">
        <v>13</v>
      </c>
      <c r="C20" s="2006"/>
      <c r="D20" s="2006"/>
      <c r="E20" s="2006"/>
      <c r="F20" s="2000">
        <f t="shared" si="0"/>
        <v>0</v>
      </c>
      <c r="G20" s="2002" t="e">
        <f t="shared" si="1"/>
        <v>#DIV/0!</v>
      </c>
      <c r="H20" s="2006"/>
      <c r="I20" s="2006"/>
      <c r="J20" s="2006"/>
      <c r="K20" s="2006">
        <f t="shared" si="2"/>
        <v>0</v>
      </c>
      <c r="L20" s="2002" t="e">
        <f t="shared" si="3"/>
        <v>#DIV/0!</v>
      </c>
      <c r="M20" s="2005" t="e">
        <f t="shared" si="4"/>
        <v>#DIV/0!</v>
      </c>
    </row>
    <row r="21" spans="1:13" ht="15">
      <c r="A21" s="250"/>
      <c r="B21" s="1159">
        <v>14</v>
      </c>
      <c r="C21" s="2006"/>
      <c r="D21" s="2006"/>
      <c r="E21" s="2006"/>
      <c r="F21" s="2000">
        <f t="shared" si="0"/>
        <v>0</v>
      </c>
      <c r="G21" s="2002" t="e">
        <f t="shared" si="1"/>
        <v>#DIV/0!</v>
      </c>
      <c r="H21" s="2006"/>
      <c r="I21" s="2006"/>
      <c r="J21" s="2006"/>
      <c r="K21" s="2006">
        <f t="shared" si="2"/>
        <v>0</v>
      </c>
      <c r="L21" s="2002" t="e">
        <f t="shared" si="3"/>
        <v>#DIV/0!</v>
      </c>
      <c r="M21" s="2005" t="e">
        <f t="shared" si="4"/>
        <v>#DIV/0!</v>
      </c>
    </row>
    <row r="22" spans="1:13" ht="15">
      <c r="A22" s="250"/>
      <c r="B22" s="1159">
        <v>15</v>
      </c>
      <c r="C22" s="2006"/>
      <c r="D22" s="2006"/>
      <c r="E22" s="2006"/>
      <c r="F22" s="2000">
        <f t="shared" si="0"/>
        <v>0</v>
      </c>
      <c r="G22" s="2002" t="e">
        <f t="shared" si="1"/>
        <v>#DIV/0!</v>
      </c>
      <c r="H22" s="2006"/>
      <c r="I22" s="2006"/>
      <c r="J22" s="2006"/>
      <c r="K22" s="2006">
        <f t="shared" si="2"/>
        <v>0</v>
      </c>
      <c r="L22" s="2002" t="e">
        <f t="shared" si="3"/>
        <v>#DIV/0!</v>
      </c>
      <c r="M22" s="2005" t="e">
        <f t="shared" si="4"/>
        <v>#DIV/0!</v>
      </c>
    </row>
    <row r="23" spans="1:13" ht="15">
      <c r="A23" s="250"/>
      <c r="B23" s="1159">
        <v>16</v>
      </c>
      <c r="C23" s="2006"/>
      <c r="D23" s="2006"/>
      <c r="E23" s="2006"/>
      <c r="F23" s="2000">
        <f t="shared" si="0"/>
        <v>0</v>
      </c>
      <c r="G23" s="2002" t="e">
        <f t="shared" si="1"/>
        <v>#DIV/0!</v>
      </c>
      <c r="H23" s="2006"/>
      <c r="I23" s="2006"/>
      <c r="J23" s="2006"/>
      <c r="K23" s="2006">
        <f t="shared" si="2"/>
        <v>0</v>
      </c>
      <c r="L23" s="2002" t="e">
        <f t="shared" si="3"/>
        <v>#DIV/0!</v>
      </c>
      <c r="M23" s="2005" t="e">
        <f t="shared" si="4"/>
        <v>#DIV/0!</v>
      </c>
    </row>
    <row r="24" spans="1:13" ht="15">
      <c r="A24" s="250"/>
      <c r="B24" s="1159">
        <v>17</v>
      </c>
      <c r="C24" s="2006"/>
      <c r="D24" s="2006"/>
      <c r="E24" s="2006"/>
      <c r="F24" s="2000">
        <f t="shared" si="0"/>
        <v>0</v>
      </c>
      <c r="G24" s="2002" t="e">
        <f t="shared" si="1"/>
        <v>#DIV/0!</v>
      </c>
      <c r="H24" s="2006"/>
      <c r="I24" s="2006"/>
      <c r="J24" s="2006"/>
      <c r="K24" s="2006">
        <f t="shared" si="2"/>
        <v>0</v>
      </c>
      <c r="L24" s="2002" t="e">
        <f t="shared" si="3"/>
        <v>#DIV/0!</v>
      </c>
      <c r="M24" s="2005" t="e">
        <f t="shared" si="4"/>
        <v>#DIV/0!</v>
      </c>
    </row>
    <row r="25" spans="1:13" ht="15">
      <c r="A25" s="250"/>
      <c r="B25" s="1159">
        <v>18</v>
      </c>
      <c r="C25" s="2006"/>
      <c r="D25" s="2006"/>
      <c r="E25" s="2006"/>
      <c r="F25" s="2000">
        <f t="shared" si="0"/>
        <v>0</v>
      </c>
      <c r="G25" s="2002" t="e">
        <f t="shared" si="1"/>
        <v>#DIV/0!</v>
      </c>
      <c r="H25" s="2006"/>
      <c r="I25" s="2006"/>
      <c r="J25" s="2006"/>
      <c r="K25" s="2006">
        <f t="shared" si="2"/>
        <v>0</v>
      </c>
      <c r="L25" s="2002" t="e">
        <f t="shared" si="3"/>
        <v>#DIV/0!</v>
      </c>
      <c r="M25" s="2005" t="e">
        <f t="shared" si="4"/>
        <v>#DIV/0!</v>
      </c>
    </row>
    <row r="26" spans="1:13" ht="15">
      <c r="A26" s="250"/>
      <c r="B26" s="1159">
        <v>19</v>
      </c>
      <c r="C26" s="2006"/>
      <c r="D26" s="2006"/>
      <c r="E26" s="2006"/>
      <c r="F26" s="2000">
        <f t="shared" si="0"/>
        <v>0</v>
      </c>
      <c r="G26" s="2002" t="e">
        <f t="shared" si="1"/>
        <v>#DIV/0!</v>
      </c>
      <c r="H26" s="2006"/>
      <c r="I26" s="2006"/>
      <c r="J26" s="2006"/>
      <c r="K26" s="2006">
        <f t="shared" si="2"/>
        <v>0</v>
      </c>
      <c r="L26" s="2002" t="e">
        <f t="shared" si="3"/>
        <v>#DIV/0!</v>
      </c>
      <c r="M26" s="2005" t="e">
        <f t="shared" si="4"/>
        <v>#DIV/0!</v>
      </c>
    </row>
    <row r="27" spans="1:13" ht="15">
      <c r="A27" s="1432"/>
      <c r="B27" s="1159">
        <v>20</v>
      </c>
      <c r="C27" s="2006"/>
      <c r="D27" s="2006"/>
      <c r="E27" s="2006"/>
      <c r="F27" s="2000">
        <f t="shared" si="0"/>
        <v>0</v>
      </c>
      <c r="G27" s="2002" t="e">
        <f t="shared" si="1"/>
        <v>#DIV/0!</v>
      </c>
      <c r="H27" s="2006"/>
      <c r="I27" s="2006"/>
      <c r="J27" s="2006"/>
      <c r="K27" s="2006">
        <f t="shared" si="2"/>
        <v>0</v>
      </c>
      <c r="L27" s="2002" t="e">
        <f t="shared" si="3"/>
        <v>#DIV/0!</v>
      </c>
      <c r="M27" s="2005" t="e">
        <f t="shared" si="4"/>
        <v>#DIV/0!</v>
      </c>
    </row>
    <row r="28" spans="1:13" ht="33.75">
      <c r="A28" s="1433" t="s">
        <v>532</v>
      </c>
      <c r="B28" s="1159">
        <v>21</v>
      </c>
      <c r="C28" s="2004"/>
      <c r="D28" s="2004"/>
      <c r="E28" s="2004"/>
      <c r="F28" s="2004">
        <f t="shared" si="0"/>
        <v>0</v>
      </c>
      <c r="G28" s="2004" t="e">
        <f t="shared" si="1"/>
        <v>#DIV/0!</v>
      </c>
      <c r="H28" s="2004"/>
      <c r="I28" s="2004"/>
      <c r="J28" s="2004"/>
      <c r="K28" s="2004">
        <f t="shared" si="2"/>
        <v>0</v>
      </c>
      <c r="L28" s="2002" t="e">
        <f t="shared" si="3"/>
        <v>#DIV/0!</v>
      </c>
      <c r="M28" s="2007" t="e">
        <f t="shared" si="4"/>
        <v>#DIV/0!</v>
      </c>
    </row>
    <row r="29" spans="1:13" s="18" customFormat="1" ht="15.75" thickBot="1">
      <c r="A29" s="262" t="s">
        <v>1365</v>
      </c>
      <c r="B29" s="670">
        <v>29</v>
      </c>
      <c r="C29" s="2008">
        <f>SUM(C18:C28)</f>
        <v>0</v>
      </c>
      <c r="D29" s="2008">
        <f>SUM(D18:D28)</f>
        <v>0</v>
      </c>
      <c r="E29" s="2008">
        <f>SUM(E18:E28)</f>
        <v>0</v>
      </c>
      <c r="F29" s="2000">
        <f t="shared" si="0"/>
        <v>0</v>
      </c>
      <c r="G29" s="2002" t="e">
        <f t="shared" si="1"/>
        <v>#DIV/0!</v>
      </c>
      <c r="H29" s="2008">
        <f>SUM(H18:H28)</f>
        <v>0</v>
      </c>
      <c r="I29" s="2008">
        <f>SUM(I18:I28)</f>
        <v>0</v>
      </c>
      <c r="J29" s="2008">
        <f>SUM(J18:J28)</f>
        <v>0</v>
      </c>
      <c r="K29" s="2008">
        <f>SUM(K18:K28)</f>
        <v>0</v>
      </c>
      <c r="L29" s="2002" t="e">
        <f t="shared" si="3"/>
        <v>#DIV/0!</v>
      </c>
      <c r="M29" s="2009" t="e">
        <f t="shared" si="4"/>
        <v>#DIV/0!</v>
      </c>
    </row>
    <row r="30" spans="1:13" ht="15">
      <c r="A30" s="248" t="s">
        <v>545</v>
      </c>
      <c r="B30" s="511"/>
      <c r="C30" s="73"/>
      <c r="D30" s="73"/>
      <c r="E30" s="73"/>
      <c r="F30" s="21"/>
      <c r="G30" s="21"/>
      <c r="H30" s="21"/>
      <c r="I30" s="21"/>
      <c r="J30" s="21"/>
      <c r="K30" s="21"/>
      <c r="L30" s="73"/>
      <c r="M30" s="73"/>
    </row>
    <row r="31" spans="2:13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334" t="s">
        <v>1175</v>
      </c>
      <c r="M32" s="331" t="s">
        <v>202</v>
      </c>
    </row>
    <row r="33" spans="1:13" ht="12.75">
      <c r="A33" s="342" t="s">
        <v>564</v>
      </c>
      <c r="M33" s="331" t="s">
        <v>645</v>
      </c>
    </row>
  </sheetData>
  <mergeCells count="5">
    <mergeCell ref="C15:G15"/>
    <mergeCell ref="H15:L15"/>
    <mergeCell ref="M15:M16"/>
    <mergeCell ref="J9:M9"/>
    <mergeCell ref="J11:M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9"/>
  <sheetViews>
    <sheetView zoomScale="80" zoomScaleNormal="80" workbookViewId="0" topLeftCell="A34">
      <selection activeCell="C32" sqref="C32"/>
    </sheetView>
  </sheetViews>
  <sheetFormatPr defaultColWidth="9.140625" defaultRowHeight="12.75"/>
  <cols>
    <col min="1" max="1" width="65.8515625" style="1" customWidth="1"/>
    <col min="2" max="2" width="6.00390625" style="1" customWidth="1"/>
    <col min="3" max="3" width="17.421875" style="1" customWidth="1"/>
    <col min="4" max="4" width="18.57421875" style="1" customWidth="1"/>
    <col min="5" max="16384" width="9.140625" style="1" customWidth="1"/>
  </cols>
  <sheetData>
    <row r="1" ht="12.75"/>
    <row r="2" ht="12.75"/>
    <row r="3" ht="12.75"/>
    <row r="4" spans="1:4" ht="15">
      <c r="A4" s="79"/>
      <c r="B4" s="494"/>
      <c r="D4" s="1009"/>
    </row>
    <row r="5" spans="1:7" ht="15">
      <c r="A5" s="341" t="s">
        <v>1174</v>
      </c>
      <c r="B5" s="858"/>
      <c r="D5" s="324"/>
      <c r="G5" s="44"/>
    </row>
    <row r="6" spans="1:7" ht="15.75">
      <c r="A6" s="725" t="s">
        <v>1366</v>
      </c>
      <c r="B6" s="815"/>
      <c r="D6" s="324"/>
      <c r="G6" s="44"/>
    </row>
    <row r="7" spans="1:7" ht="15.75" thickBot="1">
      <c r="A7" s="341"/>
      <c r="B7" s="859"/>
      <c r="D7" s="324"/>
      <c r="G7" s="44"/>
    </row>
    <row r="8" spans="1:4" ht="13.5" thickTop="1">
      <c r="A8" s="771"/>
      <c r="B8" s="729"/>
      <c r="C8" s="729"/>
      <c r="D8" s="730"/>
    </row>
    <row r="9" spans="1:4" ht="15.75" thickBot="1">
      <c r="A9" s="337" t="s">
        <v>945</v>
      </c>
      <c r="B9" s="2064">
        <f>'Cover '!F5</f>
        <v>0</v>
      </c>
      <c r="C9" s="2064"/>
      <c r="D9" s="2052"/>
    </row>
    <row r="10" spans="1:4" ht="12.75">
      <c r="A10" s="330"/>
      <c r="B10" s="811"/>
      <c r="C10" s="811"/>
      <c r="D10" s="812"/>
    </row>
    <row r="11" spans="1:4" ht="15.75" thickBot="1">
      <c r="A11" s="337" t="s">
        <v>1524</v>
      </c>
      <c r="B11" s="2064">
        <f>'Cover '!F7</f>
        <v>0</v>
      </c>
      <c r="C11" s="2064"/>
      <c r="D11" s="2052"/>
    </row>
    <row r="12" spans="1:4" ht="13.5" thickBot="1">
      <c r="A12" s="347"/>
      <c r="B12" s="861"/>
      <c r="C12" s="861"/>
      <c r="D12" s="862"/>
    </row>
    <row r="13" spans="1:4" ht="13.5" thickTop="1">
      <c r="A13" s="21"/>
      <c r="B13" s="734"/>
      <c r="C13" s="734"/>
      <c r="D13" s="734"/>
    </row>
    <row r="14" spans="2:4" ht="15.75" thickBot="1">
      <c r="B14" s="494"/>
      <c r="D14" s="1086" t="s">
        <v>174</v>
      </c>
    </row>
    <row r="15" spans="1:4" ht="50.25" customHeight="1">
      <c r="A15" s="370" t="s">
        <v>1367</v>
      </c>
      <c r="B15" s="371"/>
      <c r="C15" s="372" t="s">
        <v>1368</v>
      </c>
      <c r="D15" s="373" t="s">
        <v>1139</v>
      </c>
    </row>
    <row r="16" spans="1:4" ht="16.5" thickBot="1">
      <c r="A16" s="374"/>
      <c r="B16" s="375"/>
      <c r="C16" s="376">
        <v>1</v>
      </c>
      <c r="D16" s="377">
        <v>2</v>
      </c>
    </row>
    <row r="17" spans="1:4" ht="15.75">
      <c r="A17" s="378" t="s">
        <v>1369</v>
      </c>
      <c r="B17" s="379">
        <v>11</v>
      </c>
      <c r="C17" s="1573">
        <f>'IFR 75.20'!$G$25+'IFR 75.20'!$G$26</f>
        <v>0</v>
      </c>
      <c r="D17" s="1574"/>
    </row>
    <row r="18" spans="1:4" ht="15.75">
      <c r="A18" s="378" t="s">
        <v>1370</v>
      </c>
      <c r="B18" s="380">
        <v>12</v>
      </c>
      <c r="C18" s="1575"/>
      <c r="D18" s="1576"/>
    </row>
    <row r="19" spans="1:4" ht="36.75" customHeight="1">
      <c r="A19" s="378" t="s">
        <v>920</v>
      </c>
      <c r="B19" s="380">
        <v>13</v>
      </c>
      <c r="C19" s="1575"/>
      <c r="D19" s="1576"/>
    </row>
    <row r="20" spans="1:4" ht="34.5" customHeight="1">
      <c r="A20" s="378" t="s">
        <v>921</v>
      </c>
      <c r="B20" s="380">
        <v>14</v>
      </c>
      <c r="C20" s="1575"/>
      <c r="D20" s="1576"/>
    </row>
    <row r="21" spans="1:4" ht="15.75">
      <c r="A21" s="378" t="s">
        <v>1371</v>
      </c>
      <c r="B21" s="380">
        <v>15</v>
      </c>
      <c r="C21" s="1575"/>
      <c r="D21" s="1576"/>
    </row>
    <row r="22" spans="1:4" ht="15.75">
      <c r="A22" s="597" t="s">
        <v>1375</v>
      </c>
      <c r="B22" s="380">
        <v>19</v>
      </c>
      <c r="C22" s="1577">
        <f>SUM(C17:C21)</f>
        <v>0</v>
      </c>
      <c r="D22" s="1578">
        <f>SUM(D17:D21)</f>
        <v>0</v>
      </c>
    </row>
    <row r="23" spans="1:4" ht="15.75">
      <c r="A23" s="378" t="s">
        <v>1140</v>
      </c>
      <c r="B23" s="380">
        <v>21</v>
      </c>
      <c r="C23" s="1575">
        <f>'IFR 75.30'!$F$36</f>
        <v>0</v>
      </c>
      <c r="D23" s="1576"/>
    </row>
    <row r="24" spans="1:4" ht="15.75">
      <c r="A24" s="378" t="s">
        <v>1376</v>
      </c>
      <c r="B24" s="380">
        <v>22</v>
      </c>
      <c r="C24" s="1575">
        <f>'IFR 75.20'!$G$34</f>
        <v>0</v>
      </c>
      <c r="D24" s="1576"/>
    </row>
    <row r="25" spans="1:4" ht="15.75">
      <c r="A25" s="378" t="s">
        <v>1377</v>
      </c>
      <c r="B25" s="380">
        <v>23</v>
      </c>
      <c r="C25" s="1575"/>
      <c r="D25" s="1576"/>
    </row>
    <row r="26" spans="1:4" ht="15.75">
      <c r="A26" s="378" t="s">
        <v>1084</v>
      </c>
      <c r="B26" s="380">
        <v>24</v>
      </c>
      <c r="C26" s="1575"/>
      <c r="D26" s="1576"/>
    </row>
    <row r="27" spans="1:4" ht="15.75">
      <c r="A27" s="378" t="s">
        <v>1378</v>
      </c>
      <c r="B27" s="380">
        <v>25</v>
      </c>
      <c r="C27" s="1575"/>
      <c r="D27" s="1576"/>
    </row>
    <row r="28" spans="1:4" ht="15.75">
      <c r="A28" s="378" t="s">
        <v>1379</v>
      </c>
      <c r="B28" s="380">
        <v>26</v>
      </c>
      <c r="C28" s="1575"/>
      <c r="D28" s="1576"/>
    </row>
    <row r="29" spans="1:4" ht="15.75">
      <c r="A29" s="597" t="s">
        <v>1380</v>
      </c>
      <c r="B29" s="380">
        <v>29</v>
      </c>
      <c r="C29" s="1577">
        <f>SUM(C23:C28)</f>
        <v>0</v>
      </c>
      <c r="D29" s="1578">
        <f>SUM(D23:D28)</f>
        <v>0</v>
      </c>
    </row>
    <row r="30" spans="1:4" ht="15.75">
      <c r="A30" s="378" t="s">
        <v>1381</v>
      </c>
      <c r="B30" s="380">
        <v>39</v>
      </c>
      <c r="C30" s="1575">
        <f>C22-C29</f>
        <v>0</v>
      </c>
      <c r="D30" s="1576">
        <f>D22-D29</f>
        <v>0</v>
      </c>
    </row>
    <row r="31" spans="1:4" ht="15.75">
      <c r="A31" s="378" t="s">
        <v>1382</v>
      </c>
      <c r="B31" s="380">
        <v>49</v>
      </c>
      <c r="C31" s="1575"/>
      <c r="D31" s="1576"/>
    </row>
    <row r="32" spans="1:4" ht="16.5" thickBot="1">
      <c r="A32" s="598" t="s">
        <v>1383</v>
      </c>
      <c r="B32" s="383">
        <v>59</v>
      </c>
      <c r="C32" s="1579">
        <f>C30+C31</f>
        <v>0</v>
      </c>
      <c r="D32" s="1580">
        <f>D30+D31</f>
        <v>0</v>
      </c>
    </row>
    <row r="33" spans="1:4" ht="15">
      <c r="A33" s="65"/>
      <c r="B33" s="511"/>
      <c r="C33" s="21"/>
      <c r="D33" s="21"/>
    </row>
    <row r="34" spans="1:4" ht="15">
      <c r="A34" s="65"/>
      <c r="B34" s="511"/>
      <c r="C34" s="21"/>
      <c r="D34" s="21"/>
    </row>
    <row r="35" spans="1:4" ht="15">
      <c r="A35" s="65"/>
      <c r="B35" s="511"/>
      <c r="C35" s="21"/>
      <c r="D35" s="21"/>
    </row>
    <row r="36" spans="1:4" ht="15">
      <c r="A36" s="65"/>
      <c r="B36" s="511"/>
      <c r="C36" s="21"/>
      <c r="D36" s="21"/>
    </row>
    <row r="37" spans="1:4" ht="15">
      <c r="A37" s="65"/>
      <c r="B37" s="511"/>
      <c r="C37" s="21"/>
      <c r="D37" s="21"/>
    </row>
    <row r="38" spans="1:4" ht="15">
      <c r="A38" s="65"/>
      <c r="B38" s="511"/>
      <c r="C38" s="21"/>
      <c r="D38" s="21"/>
    </row>
    <row r="39" spans="1:4" ht="15">
      <c r="A39" s="65"/>
      <c r="B39" s="511"/>
      <c r="C39" s="21"/>
      <c r="D39" s="21"/>
    </row>
    <row r="40" spans="1:4" ht="15">
      <c r="A40" s="65"/>
      <c r="B40" s="511"/>
      <c r="C40" s="21"/>
      <c r="D40" s="21"/>
    </row>
    <row r="41" spans="1:4" ht="15">
      <c r="A41" s="65"/>
      <c r="B41" s="511"/>
      <c r="C41" s="21"/>
      <c r="D41" s="21"/>
    </row>
    <row r="42" spans="1:4" ht="15">
      <c r="A42" s="65"/>
      <c r="B42" s="511"/>
      <c r="C42" s="21"/>
      <c r="D42" s="21"/>
    </row>
    <row r="43" spans="1:4" ht="15">
      <c r="A43" s="65"/>
      <c r="B43" s="511"/>
      <c r="C43" s="21"/>
      <c r="D43" s="21"/>
    </row>
    <row r="44" spans="1:4" ht="15">
      <c r="A44" s="65"/>
      <c r="B44" s="511"/>
      <c r="C44" s="21"/>
      <c r="D44" s="21"/>
    </row>
    <row r="45" spans="1:4" ht="15">
      <c r="A45" s="65"/>
      <c r="B45" s="511"/>
      <c r="C45" s="21"/>
      <c r="D45" s="21"/>
    </row>
    <row r="46" spans="1:4" ht="15">
      <c r="A46" s="65"/>
      <c r="B46" s="511"/>
      <c r="C46" s="21"/>
      <c r="D46" s="21"/>
    </row>
    <row r="47" spans="3:8" ht="12.75">
      <c r="C47" s="13"/>
      <c r="D47" s="13"/>
      <c r="E47" s="21"/>
      <c r="F47" s="21"/>
      <c r="G47" s="21"/>
      <c r="H47" s="21"/>
    </row>
    <row r="48" spans="1:4" ht="12.75">
      <c r="A48" s="334" t="s">
        <v>1175</v>
      </c>
      <c r="B48" s="334"/>
      <c r="D48" s="331" t="s">
        <v>1145</v>
      </c>
    </row>
    <row r="49" spans="1:4" ht="12.75">
      <c r="A49" s="342" t="s">
        <v>647</v>
      </c>
      <c r="B49" s="82"/>
      <c r="D49" s="331" t="s">
        <v>648</v>
      </c>
    </row>
  </sheetData>
  <mergeCells count="2">
    <mergeCell ref="B9:D9"/>
    <mergeCell ref="B11:D11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6"/>
  <sheetViews>
    <sheetView zoomScale="80" zoomScaleNormal="80" workbookViewId="0" topLeftCell="A25">
      <selection activeCell="F5" sqref="F5:J5"/>
    </sheetView>
  </sheetViews>
  <sheetFormatPr defaultColWidth="9.140625" defaultRowHeight="12.75"/>
  <cols>
    <col min="1" max="1" width="18.28125" style="1" customWidth="1"/>
    <col min="2" max="2" width="29.00390625" style="1" customWidth="1"/>
    <col min="3" max="3" width="25.28125" style="1" customWidth="1"/>
    <col min="4" max="4" width="4.57421875" style="1" customWidth="1"/>
    <col min="5" max="5" width="10.421875" style="1" customWidth="1"/>
    <col min="6" max="6" width="16.7109375" style="1" customWidth="1"/>
    <col min="7" max="7" width="15.57421875" style="1" customWidth="1"/>
    <col min="8" max="16384" width="9.140625" style="1" customWidth="1"/>
  </cols>
  <sheetData>
    <row r="1" ht="12.75"/>
    <row r="2" ht="12.75"/>
    <row r="3" ht="12.75"/>
    <row r="4" spans="1:6" ht="15">
      <c r="A4" s="79"/>
      <c r="D4" s="494"/>
      <c r="F4" s="76"/>
    </row>
    <row r="5" spans="1:7" ht="15">
      <c r="A5" s="341" t="s">
        <v>1174</v>
      </c>
      <c r="B5" s="858"/>
      <c r="D5" s="324"/>
      <c r="G5" s="44"/>
    </row>
    <row r="6" spans="1:7" ht="15.75">
      <c r="A6" s="725" t="s">
        <v>1399</v>
      </c>
      <c r="B6" s="815"/>
      <c r="C6" s="18"/>
      <c r="D6" s="324"/>
      <c r="G6" s="44"/>
    </row>
    <row r="7" spans="1:7" ht="15.75" thickBot="1">
      <c r="A7" s="341"/>
      <c r="B7" s="859"/>
      <c r="D7" s="324"/>
      <c r="G7" s="44"/>
    </row>
    <row r="8" spans="1:7" ht="13.5" thickTop="1">
      <c r="A8" s="771"/>
      <c r="B8" s="772"/>
      <c r="C8" s="729"/>
      <c r="D8" s="729"/>
      <c r="E8" s="729"/>
      <c r="F8" s="729"/>
      <c r="G8" s="730"/>
    </row>
    <row r="9" spans="1:7" ht="15.75" thickBot="1">
      <c r="A9" s="337" t="s">
        <v>983</v>
      </c>
      <c r="B9" s="343"/>
      <c r="C9" s="1032"/>
      <c r="D9" s="2064">
        <f>'Cover '!F5</f>
        <v>0</v>
      </c>
      <c r="E9" s="2064"/>
      <c r="F9" s="2064"/>
      <c r="G9" s="2052"/>
    </row>
    <row r="10" spans="1:7" ht="12.75">
      <c r="A10" s="330"/>
      <c r="B10" s="343"/>
      <c r="C10" s="734"/>
      <c r="D10" s="811"/>
      <c r="E10" s="811"/>
      <c r="F10" s="811"/>
      <c r="G10" s="812"/>
    </row>
    <row r="11" spans="1:7" ht="15.75" thickBot="1">
      <c r="A11" s="337" t="s">
        <v>1524</v>
      </c>
      <c r="B11" s="343"/>
      <c r="C11" s="21"/>
      <c r="D11" s="2064">
        <f>'Cover '!F7</f>
        <v>0</v>
      </c>
      <c r="E11" s="2064"/>
      <c r="F11" s="2064"/>
      <c r="G11" s="2052"/>
    </row>
    <row r="12" spans="1:7" ht="13.5" thickBot="1">
      <c r="A12" s="347"/>
      <c r="B12" s="695"/>
      <c r="C12" s="813"/>
      <c r="D12" s="861"/>
      <c r="E12" s="861"/>
      <c r="F12" s="861"/>
      <c r="G12" s="862"/>
    </row>
    <row r="13" spans="1:7" ht="13.5" thickTop="1">
      <c r="A13" s="21"/>
      <c r="B13" s="343"/>
      <c r="C13" s="734"/>
      <c r="D13" s="734"/>
      <c r="E13" s="734"/>
      <c r="F13" s="734"/>
      <c r="G13" s="734"/>
    </row>
    <row r="14" spans="4:7" ht="15.75" thickBot="1">
      <c r="D14" s="494"/>
      <c r="G14" s="837" t="s">
        <v>174</v>
      </c>
    </row>
    <row r="15" spans="1:7" ht="63">
      <c r="A15" s="384"/>
      <c r="B15" s="385"/>
      <c r="C15" s="386"/>
      <c r="D15" s="371"/>
      <c r="E15" s="372" t="s">
        <v>1400</v>
      </c>
      <c r="F15" s="372" t="s">
        <v>1401</v>
      </c>
      <c r="G15" s="387" t="s">
        <v>900</v>
      </c>
    </row>
    <row r="16" spans="1:7" ht="19.5" customHeight="1" thickBot="1">
      <c r="A16" s="603"/>
      <c r="B16" s="604"/>
      <c r="C16" s="604"/>
      <c r="D16" s="605"/>
      <c r="E16" s="369">
        <v>1</v>
      </c>
      <c r="F16" s="369">
        <v>2</v>
      </c>
      <c r="G16" s="533">
        <v>3</v>
      </c>
    </row>
    <row r="17" spans="1:7" ht="24" customHeight="1">
      <c r="A17" s="391"/>
      <c r="B17" s="2386" t="s">
        <v>651</v>
      </c>
      <c r="C17" s="600" t="s">
        <v>1402</v>
      </c>
      <c r="D17" s="601">
        <v>11</v>
      </c>
      <c r="E17" s="1581"/>
      <c r="F17" s="1581"/>
      <c r="G17" s="1582">
        <f>E17-F17</f>
        <v>0</v>
      </c>
    </row>
    <row r="18" spans="1:7" ht="24" customHeight="1">
      <c r="A18" s="391"/>
      <c r="B18" s="2383"/>
      <c r="C18" s="390" t="s">
        <v>1403</v>
      </c>
      <c r="D18" s="380">
        <v>12</v>
      </c>
      <c r="E18" s="1575"/>
      <c r="F18" s="1575"/>
      <c r="G18" s="1582">
        <f aca="true" t="shared" si="0" ref="G18:G36">E18-F18</f>
        <v>0</v>
      </c>
    </row>
    <row r="19" spans="1:7" ht="24" customHeight="1">
      <c r="A19" s="2385" t="s">
        <v>1404</v>
      </c>
      <c r="B19" s="2381" t="s">
        <v>1015</v>
      </c>
      <c r="C19" s="390" t="s">
        <v>1402</v>
      </c>
      <c r="D19" s="380">
        <v>13</v>
      </c>
      <c r="E19" s="1575"/>
      <c r="F19" s="1575"/>
      <c r="G19" s="1582">
        <f t="shared" si="0"/>
        <v>0</v>
      </c>
    </row>
    <row r="20" spans="1:7" ht="24" customHeight="1">
      <c r="A20" s="2385"/>
      <c r="B20" s="2383"/>
      <c r="C20" s="390" t="s">
        <v>1403</v>
      </c>
      <c r="D20" s="380">
        <v>14</v>
      </c>
      <c r="E20" s="1575"/>
      <c r="F20" s="1575"/>
      <c r="G20" s="1582">
        <f t="shared" si="0"/>
        <v>0</v>
      </c>
    </row>
    <row r="21" spans="1:7" ht="24" customHeight="1">
      <c r="A21" s="391"/>
      <c r="B21" s="2381" t="s">
        <v>1016</v>
      </c>
      <c r="C21" s="390" t="s">
        <v>1402</v>
      </c>
      <c r="D21" s="380">
        <v>15</v>
      </c>
      <c r="E21" s="1575"/>
      <c r="F21" s="1575"/>
      <c r="G21" s="1582">
        <f t="shared" si="0"/>
        <v>0</v>
      </c>
    </row>
    <row r="22" spans="1:7" ht="24" customHeight="1">
      <c r="A22" s="391"/>
      <c r="B22" s="2383"/>
      <c r="C22" s="390" t="s">
        <v>1403</v>
      </c>
      <c r="D22" s="380">
        <v>16</v>
      </c>
      <c r="E22" s="1575"/>
      <c r="F22" s="1575"/>
      <c r="G22" s="1582">
        <f t="shared" si="0"/>
        <v>0</v>
      </c>
    </row>
    <row r="23" spans="1:7" ht="24" customHeight="1">
      <c r="A23" s="391"/>
      <c r="B23" s="2381" t="s">
        <v>1017</v>
      </c>
      <c r="C23" s="390" t="s">
        <v>1402</v>
      </c>
      <c r="D23" s="380">
        <v>17</v>
      </c>
      <c r="E23" s="1575"/>
      <c r="F23" s="1575"/>
      <c r="G23" s="1582">
        <f t="shared" si="0"/>
        <v>0</v>
      </c>
    </row>
    <row r="24" spans="1:7" ht="24" customHeight="1">
      <c r="A24" s="391"/>
      <c r="B24" s="2383"/>
      <c r="C24" s="390" t="s">
        <v>1403</v>
      </c>
      <c r="D24" s="380">
        <v>18</v>
      </c>
      <c r="E24" s="1575"/>
      <c r="F24" s="1575"/>
      <c r="G24" s="1582">
        <f t="shared" si="0"/>
        <v>0</v>
      </c>
    </row>
    <row r="25" spans="1:7" ht="24" customHeight="1">
      <c r="A25" s="391"/>
      <c r="B25" s="2381" t="s">
        <v>1405</v>
      </c>
      <c r="C25" s="390" t="s">
        <v>1402</v>
      </c>
      <c r="D25" s="380">
        <v>19</v>
      </c>
      <c r="E25" s="1575"/>
      <c r="F25" s="1575"/>
      <c r="G25" s="1582">
        <f t="shared" si="0"/>
        <v>0</v>
      </c>
    </row>
    <row r="26" spans="1:7" ht="24" customHeight="1">
      <c r="A26" s="391"/>
      <c r="B26" s="2382"/>
      <c r="C26" s="390" t="s">
        <v>1403</v>
      </c>
      <c r="D26" s="380">
        <v>29</v>
      </c>
      <c r="E26" s="1575"/>
      <c r="F26" s="1575"/>
      <c r="G26" s="1582">
        <f t="shared" si="0"/>
        <v>0</v>
      </c>
    </row>
    <row r="27" spans="1:7" ht="24" customHeight="1">
      <c r="A27" s="391"/>
      <c r="B27" s="2381" t="s">
        <v>757</v>
      </c>
      <c r="C27" s="390" t="s">
        <v>35</v>
      </c>
      <c r="D27" s="380">
        <v>31</v>
      </c>
      <c r="E27" s="1575"/>
      <c r="F27" s="1575"/>
      <c r="G27" s="1582">
        <f t="shared" si="0"/>
        <v>0</v>
      </c>
    </row>
    <row r="28" spans="1:7" ht="24" customHeight="1">
      <c r="A28" s="392"/>
      <c r="B28" s="2382"/>
      <c r="C28" s="390" t="s">
        <v>36</v>
      </c>
      <c r="D28" s="380">
        <v>32</v>
      </c>
      <c r="E28" s="1575"/>
      <c r="F28" s="1575"/>
      <c r="G28" s="1582">
        <f t="shared" si="0"/>
        <v>0</v>
      </c>
    </row>
    <row r="29" spans="1:7" ht="36.75" customHeight="1">
      <c r="A29" s="389"/>
      <c r="B29" s="2378" t="s">
        <v>922</v>
      </c>
      <c r="C29" s="2380"/>
      <c r="D29" s="380">
        <v>41</v>
      </c>
      <c r="E29" s="1575"/>
      <c r="F29" s="1575"/>
      <c r="G29" s="1582">
        <f t="shared" si="0"/>
        <v>0</v>
      </c>
    </row>
    <row r="30" spans="1:7" ht="18.75" customHeight="1">
      <c r="A30" s="391"/>
      <c r="B30" s="2378" t="s">
        <v>923</v>
      </c>
      <c r="C30" s="2379"/>
      <c r="D30" s="380">
        <v>42</v>
      </c>
      <c r="E30" s="1575"/>
      <c r="F30" s="1575"/>
      <c r="G30" s="1582">
        <f t="shared" si="0"/>
        <v>0</v>
      </c>
    </row>
    <row r="31" spans="1:7" ht="36" customHeight="1">
      <c r="A31" s="2385" t="s">
        <v>1406</v>
      </c>
      <c r="B31" s="2378" t="s">
        <v>1407</v>
      </c>
      <c r="C31" s="2379"/>
      <c r="D31" s="380">
        <v>43</v>
      </c>
      <c r="E31" s="1575"/>
      <c r="F31" s="1575"/>
      <c r="G31" s="1582">
        <f t="shared" si="0"/>
        <v>0</v>
      </c>
    </row>
    <row r="32" spans="1:7" ht="45">
      <c r="A32" s="2385"/>
      <c r="B32" s="393" t="s">
        <v>901</v>
      </c>
      <c r="C32" s="1164"/>
      <c r="D32" s="380">
        <v>44</v>
      </c>
      <c r="E32" s="1575"/>
      <c r="F32" s="1575"/>
      <c r="G32" s="1582">
        <f t="shared" si="0"/>
        <v>0</v>
      </c>
    </row>
    <row r="33" spans="1:7" ht="33.75" customHeight="1">
      <c r="A33" s="391"/>
      <c r="B33" s="393" t="s">
        <v>1408</v>
      </c>
      <c r="C33" s="1164"/>
      <c r="D33" s="394">
        <v>45</v>
      </c>
      <c r="E33" s="1583"/>
      <c r="F33" s="1583"/>
      <c r="G33" s="1582">
        <f t="shared" si="0"/>
        <v>0</v>
      </c>
    </row>
    <row r="34" spans="1:7" s="18" customFormat="1" ht="15.75">
      <c r="A34" s="1435"/>
      <c r="B34" s="599" t="s">
        <v>1409</v>
      </c>
      <c r="C34" s="1436"/>
      <c r="D34" s="394">
        <v>49</v>
      </c>
      <c r="E34" s="1584">
        <f>SUM(E29:E33)</f>
        <v>0</v>
      </c>
      <c r="F34" s="1584">
        <f>SUM(F29:F33)</f>
        <v>0</v>
      </c>
      <c r="G34" s="1585">
        <f t="shared" si="0"/>
        <v>0</v>
      </c>
    </row>
    <row r="35" spans="1:7" ht="24" customHeight="1">
      <c r="A35" s="391"/>
      <c r="B35" s="2381" t="s">
        <v>652</v>
      </c>
      <c r="C35" s="390" t="s">
        <v>35</v>
      </c>
      <c r="D35" s="394">
        <v>51</v>
      </c>
      <c r="E35" s="1583"/>
      <c r="F35" s="1583"/>
      <c r="G35" s="1582">
        <f t="shared" si="0"/>
        <v>0</v>
      </c>
    </row>
    <row r="36" spans="1:7" ht="24" customHeight="1" thickBot="1">
      <c r="A36" s="395"/>
      <c r="B36" s="2384"/>
      <c r="C36" s="396" t="s">
        <v>36</v>
      </c>
      <c r="D36" s="383">
        <v>52</v>
      </c>
      <c r="E36" s="1586"/>
      <c r="F36" s="1586"/>
      <c r="G36" s="1587">
        <f t="shared" si="0"/>
        <v>0</v>
      </c>
    </row>
    <row r="37" spans="1:7" ht="15">
      <c r="A37" s="65"/>
      <c r="B37" s="28"/>
      <c r="C37" s="65"/>
      <c r="D37" s="511"/>
      <c r="E37" s="21"/>
      <c r="F37" s="21"/>
      <c r="G37" s="21"/>
    </row>
    <row r="38" spans="1:7" ht="15">
      <c r="A38" s="65"/>
      <c r="B38" s="28"/>
      <c r="C38" s="65"/>
      <c r="D38" s="511"/>
      <c r="E38" s="21"/>
      <c r="F38" s="21"/>
      <c r="G38" s="21"/>
    </row>
    <row r="39" spans="1:7" ht="15">
      <c r="A39" s="65"/>
      <c r="B39" s="28"/>
      <c r="C39" s="65"/>
      <c r="D39" s="511"/>
      <c r="E39" s="21"/>
      <c r="F39" s="21"/>
      <c r="G39" s="21"/>
    </row>
    <row r="40" spans="1:7" ht="15">
      <c r="A40" s="65"/>
      <c r="B40" s="28"/>
      <c r="C40" s="65"/>
      <c r="D40" s="511"/>
      <c r="E40" s="21"/>
      <c r="F40" s="21"/>
      <c r="G40" s="21"/>
    </row>
    <row r="41" spans="1:7" ht="15">
      <c r="A41" s="65"/>
      <c r="B41" s="28"/>
      <c r="C41" s="65"/>
      <c r="D41" s="511"/>
      <c r="E41" s="21"/>
      <c r="F41" s="21"/>
      <c r="G41" s="21"/>
    </row>
    <row r="42" spans="1:7" ht="15">
      <c r="A42" s="65"/>
      <c r="B42" s="28"/>
      <c r="C42" s="65"/>
      <c r="D42" s="511"/>
      <c r="E42" s="21"/>
      <c r="F42" s="21"/>
      <c r="G42" s="21"/>
    </row>
    <row r="43" spans="1:7" ht="15">
      <c r="A43" s="65"/>
      <c r="B43" s="28"/>
      <c r="C43" s="65"/>
      <c r="D43" s="511"/>
      <c r="E43" s="21"/>
      <c r="F43" s="21"/>
      <c r="G43" s="21"/>
    </row>
    <row r="44" spans="3:7" ht="12.75">
      <c r="C44" s="13"/>
      <c r="D44" s="13"/>
      <c r="E44" s="13"/>
      <c r="F44" s="13"/>
      <c r="G44" s="13"/>
    </row>
    <row r="45" spans="1:7" ht="12.75">
      <c r="A45" s="334" t="s">
        <v>1175</v>
      </c>
      <c r="B45" s="334"/>
      <c r="G45" s="331" t="s">
        <v>202</v>
      </c>
    </row>
    <row r="46" spans="1:7" ht="12.75">
      <c r="A46" s="342" t="s">
        <v>649</v>
      </c>
      <c r="B46" s="82"/>
      <c r="G46" s="331" t="s">
        <v>650</v>
      </c>
    </row>
  </sheetData>
  <mergeCells count="14">
    <mergeCell ref="D9:G9"/>
    <mergeCell ref="D11:G11"/>
    <mergeCell ref="B35:B36"/>
    <mergeCell ref="A31:A32"/>
    <mergeCell ref="B19:B20"/>
    <mergeCell ref="B21:B22"/>
    <mergeCell ref="B31:C31"/>
    <mergeCell ref="B17:B18"/>
    <mergeCell ref="A19:A20"/>
    <mergeCell ref="B25:B26"/>
    <mergeCell ref="B30:C30"/>
    <mergeCell ref="B29:C29"/>
    <mergeCell ref="B27:B28"/>
    <mergeCell ref="B23:B2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2"/>
  <sheetViews>
    <sheetView zoomScale="80" zoomScaleNormal="80" workbookViewId="0" topLeftCell="A31">
      <selection activeCell="F5" sqref="F5:J5"/>
    </sheetView>
  </sheetViews>
  <sheetFormatPr defaultColWidth="9.140625" defaultRowHeight="12.75"/>
  <cols>
    <col min="1" max="1" width="36.28125" style="1" customWidth="1"/>
    <col min="2" max="2" width="51.8515625" style="1" customWidth="1"/>
    <col min="3" max="3" width="5.421875" style="1" customWidth="1"/>
    <col min="4" max="4" width="8.8515625" style="1" customWidth="1"/>
    <col min="5" max="5" width="16.8515625" style="1" customWidth="1"/>
    <col min="6" max="6" width="15.421875" style="1" customWidth="1"/>
    <col min="7" max="16384" width="9.140625" style="1" customWidth="1"/>
  </cols>
  <sheetData>
    <row r="4" spans="1:6" ht="15">
      <c r="A4" s="79"/>
      <c r="C4" s="494"/>
      <c r="F4" s="76"/>
    </row>
    <row r="5" spans="1:7" ht="15">
      <c r="A5" s="341" t="s">
        <v>1174</v>
      </c>
      <c r="B5" s="858"/>
      <c r="D5" s="324"/>
      <c r="G5" s="44"/>
    </row>
    <row r="6" spans="1:7" ht="15.75">
      <c r="A6" s="725" t="s">
        <v>735</v>
      </c>
      <c r="B6" s="815"/>
      <c r="D6" s="324"/>
      <c r="G6" s="44"/>
    </row>
    <row r="7" spans="1:7" ht="15.75" thickBot="1">
      <c r="A7" s="341"/>
      <c r="B7" s="859"/>
      <c r="D7" s="324"/>
      <c r="G7" s="44"/>
    </row>
    <row r="8" spans="1:6" ht="13.5" thickTop="1">
      <c r="A8" s="771"/>
      <c r="B8" s="772"/>
      <c r="C8" s="729"/>
      <c r="D8" s="729"/>
      <c r="E8" s="729"/>
      <c r="F8" s="730"/>
    </row>
    <row r="9" spans="1:6" ht="15.75" thickBot="1">
      <c r="A9" s="337" t="s">
        <v>983</v>
      </c>
      <c r="B9" s="343"/>
      <c r="C9" s="2339">
        <f>'Cover '!F5</f>
        <v>0</v>
      </c>
      <c r="D9" s="2339"/>
      <c r="E9" s="2339"/>
      <c r="F9" s="2340"/>
    </row>
    <row r="10" spans="1:6" ht="12.75">
      <c r="A10" s="330"/>
      <c r="B10" s="343"/>
      <c r="C10" s="811"/>
      <c r="D10" s="811"/>
      <c r="E10" s="811"/>
      <c r="F10" s="812"/>
    </row>
    <row r="11" spans="1:6" ht="15.75" thickBot="1">
      <c r="A11" s="337" t="s">
        <v>1524</v>
      </c>
      <c r="B11" s="343"/>
      <c r="C11" s="2064">
        <f>'Cover '!F7</f>
        <v>0</v>
      </c>
      <c r="D11" s="2064"/>
      <c r="E11" s="2064"/>
      <c r="F11" s="2052"/>
    </row>
    <row r="12" spans="1:6" ht="13.5" thickBot="1">
      <c r="A12" s="347"/>
      <c r="B12" s="695"/>
      <c r="C12" s="861"/>
      <c r="D12" s="861"/>
      <c r="E12" s="861"/>
      <c r="F12" s="862"/>
    </row>
    <row r="13" spans="1:6" ht="13.5" thickTop="1">
      <c r="A13" s="21"/>
      <c r="B13" s="343"/>
      <c r="C13" s="734"/>
      <c r="D13" s="734"/>
      <c r="E13" s="734"/>
      <c r="F13" s="734"/>
    </row>
    <row r="14" spans="3:6" ht="15.75" thickBot="1">
      <c r="C14" s="494"/>
      <c r="F14" s="837" t="s">
        <v>174</v>
      </c>
    </row>
    <row r="15" spans="1:6" ht="50.25" customHeight="1">
      <c r="A15" s="384" t="s">
        <v>1410</v>
      </c>
      <c r="B15" s="386"/>
      <c r="C15" s="371"/>
      <c r="D15" s="372" t="s">
        <v>1400</v>
      </c>
      <c r="E15" s="372" t="s">
        <v>1411</v>
      </c>
      <c r="F15" s="373" t="s">
        <v>900</v>
      </c>
    </row>
    <row r="16" spans="1:6" ht="16.5" thickBot="1">
      <c r="A16" s="603"/>
      <c r="B16" s="604"/>
      <c r="C16" s="605"/>
      <c r="D16" s="369">
        <v>1</v>
      </c>
      <c r="E16" s="369">
        <v>2</v>
      </c>
      <c r="F16" s="533">
        <v>3</v>
      </c>
    </row>
    <row r="17" spans="1:6" ht="15.75">
      <c r="A17" s="2389" t="s">
        <v>1012</v>
      </c>
      <c r="B17" s="600" t="s">
        <v>1412</v>
      </c>
      <c r="C17" s="379">
        <v>11</v>
      </c>
      <c r="D17" s="1588"/>
      <c r="E17" s="1588"/>
      <c r="F17" s="1589">
        <f>D17-E17</f>
        <v>0</v>
      </c>
    </row>
    <row r="18" spans="1:6" ht="15.75">
      <c r="A18" s="2390"/>
      <c r="B18" s="390" t="s">
        <v>1413</v>
      </c>
      <c r="C18" s="380">
        <v>12</v>
      </c>
      <c r="D18" s="1590"/>
      <c r="E18" s="1590"/>
      <c r="F18" s="1591">
        <f>D18-E18</f>
        <v>0</v>
      </c>
    </row>
    <row r="19" spans="1:6" ht="15.75">
      <c r="A19" s="2390"/>
      <c r="B19" s="390" t="s">
        <v>1414</v>
      </c>
      <c r="C19" s="380">
        <v>13</v>
      </c>
      <c r="D19" s="1590"/>
      <c r="E19" s="1590"/>
      <c r="F19" s="1591">
        <f aca="true" t="shared" si="0" ref="F19:F38">D19-E19</f>
        <v>0</v>
      </c>
    </row>
    <row r="20" spans="1:6" ht="47.25" customHeight="1">
      <c r="A20" s="2390"/>
      <c r="B20" s="390" t="s">
        <v>1415</v>
      </c>
      <c r="C20" s="380">
        <v>14</v>
      </c>
      <c r="D20" s="1590"/>
      <c r="E20" s="1590"/>
      <c r="F20" s="1591">
        <f t="shared" si="0"/>
        <v>0</v>
      </c>
    </row>
    <row r="21" spans="1:6" ht="37.5" customHeight="1">
      <c r="A21" s="2390"/>
      <c r="B21" s="390" t="s">
        <v>1416</v>
      </c>
      <c r="C21" s="380">
        <v>15</v>
      </c>
      <c r="D21" s="1590"/>
      <c r="E21" s="1590"/>
      <c r="F21" s="1591">
        <f t="shared" si="0"/>
        <v>0</v>
      </c>
    </row>
    <row r="22" spans="1:6" s="18" customFormat="1" ht="47.25" customHeight="1">
      <c r="A22" s="2391"/>
      <c r="B22" s="1437" t="s">
        <v>1417</v>
      </c>
      <c r="C22" s="380">
        <v>19</v>
      </c>
      <c r="D22" s="1592">
        <f>SUM(D17:D21)</f>
        <v>0</v>
      </c>
      <c r="E22" s="1592">
        <f>SUM(E17:E21)</f>
        <v>0</v>
      </c>
      <c r="F22" s="1593">
        <f t="shared" si="0"/>
        <v>0</v>
      </c>
    </row>
    <row r="23" spans="1:6" ht="18.75" customHeight="1">
      <c r="A23" s="2392" t="s">
        <v>1015</v>
      </c>
      <c r="B23" s="390" t="s">
        <v>1420</v>
      </c>
      <c r="C23" s="380">
        <v>21</v>
      </c>
      <c r="D23" s="1590"/>
      <c r="E23" s="1590"/>
      <c r="F23" s="1591">
        <f t="shared" si="0"/>
        <v>0</v>
      </c>
    </row>
    <row r="24" spans="1:6" ht="20.25" customHeight="1">
      <c r="A24" s="2393"/>
      <c r="B24" s="390" t="s">
        <v>1421</v>
      </c>
      <c r="C24" s="380">
        <v>22</v>
      </c>
      <c r="D24" s="1590"/>
      <c r="E24" s="1590"/>
      <c r="F24" s="1591">
        <f t="shared" si="0"/>
        <v>0</v>
      </c>
    </row>
    <row r="25" spans="1:6" s="18" customFormat="1" ht="21.75" customHeight="1">
      <c r="A25" s="2394"/>
      <c r="B25" s="1437" t="s">
        <v>1020</v>
      </c>
      <c r="C25" s="380">
        <v>29</v>
      </c>
      <c r="D25" s="1592">
        <f>D23+D24</f>
        <v>0</v>
      </c>
      <c r="E25" s="1592">
        <f>E23+E24</f>
        <v>0</v>
      </c>
      <c r="F25" s="1593">
        <f t="shared" si="0"/>
        <v>0</v>
      </c>
    </row>
    <row r="26" spans="1:6" ht="16.5" customHeight="1">
      <c r="A26" s="2392" t="s">
        <v>1016</v>
      </c>
      <c r="B26" s="390" t="s">
        <v>1412</v>
      </c>
      <c r="C26" s="380">
        <v>31</v>
      </c>
      <c r="D26" s="1590"/>
      <c r="E26" s="1590"/>
      <c r="F26" s="1591">
        <f t="shared" si="0"/>
        <v>0</v>
      </c>
    </row>
    <row r="27" spans="1:6" ht="18.75" customHeight="1">
      <c r="A27" s="2393"/>
      <c r="B27" s="390" t="s">
        <v>1418</v>
      </c>
      <c r="C27" s="380">
        <v>32</v>
      </c>
      <c r="D27" s="1590"/>
      <c r="E27" s="1590"/>
      <c r="F27" s="1591">
        <f t="shared" si="0"/>
        <v>0</v>
      </c>
    </row>
    <row r="28" spans="1:6" ht="19.5" customHeight="1">
      <c r="A28" s="2393"/>
      <c r="B28" s="390" t="s">
        <v>1419</v>
      </c>
      <c r="C28" s="380">
        <v>33</v>
      </c>
      <c r="D28" s="1590"/>
      <c r="E28" s="1590"/>
      <c r="F28" s="1591">
        <f t="shared" si="0"/>
        <v>0</v>
      </c>
    </row>
    <row r="29" spans="1:6" ht="21" customHeight="1">
      <c r="A29" s="2393"/>
      <c r="B29" s="390" t="s">
        <v>1416</v>
      </c>
      <c r="C29" s="380">
        <v>34</v>
      </c>
      <c r="D29" s="1590"/>
      <c r="E29" s="1590"/>
      <c r="F29" s="1591">
        <f t="shared" si="0"/>
        <v>0</v>
      </c>
    </row>
    <row r="30" spans="1:6" ht="38.25" customHeight="1">
      <c r="A30" s="2394"/>
      <c r="B30" s="390" t="s">
        <v>1021</v>
      </c>
      <c r="C30" s="380">
        <v>39</v>
      </c>
      <c r="D30" s="1590">
        <f>SUM(D26:D29)</f>
        <v>0</v>
      </c>
      <c r="E30" s="1590">
        <f>SUM(E26:E29)</f>
        <v>0</v>
      </c>
      <c r="F30" s="1591">
        <f t="shared" si="0"/>
        <v>0</v>
      </c>
    </row>
    <row r="31" spans="1:6" ht="18.75" customHeight="1">
      <c r="A31" s="2392" t="s">
        <v>1017</v>
      </c>
      <c r="B31" s="390" t="s">
        <v>1412</v>
      </c>
      <c r="C31" s="380">
        <v>41</v>
      </c>
      <c r="D31" s="1590"/>
      <c r="E31" s="1590"/>
      <c r="F31" s="1591">
        <f t="shared" si="0"/>
        <v>0</v>
      </c>
    </row>
    <row r="32" spans="1:6" ht="19.5" customHeight="1">
      <c r="A32" s="2390"/>
      <c r="B32" s="390" t="s">
        <v>1418</v>
      </c>
      <c r="C32" s="380">
        <v>42</v>
      </c>
      <c r="D32" s="1590"/>
      <c r="E32" s="1590"/>
      <c r="F32" s="1591">
        <f t="shared" si="0"/>
        <v>0</v>
      </c>
    </row>
    <row r="33" spans="1:6" ht="19.5" customHeight="1">
      <c r="A33" s="2390"/>
      <c r="B33" s="390" t="s">
        <v>1419</v>
      </c>
      <c r="C33" s="380">
        <v>43</v>
      </c>
      <c r="D33" s="1590"/>
      <c r="E33" s="1590"/>
      <c r="F33" s="1591">
        <f t="shared" si="0"/>
        <v>0</v>
      </c>
    </row>
    <row r="34" spans="1:6" ht="20.25" customHeight="1">
      <c r="A34" s="2390"/>
      <c r="B34" s="390" t="s">
        <v>1416</v>
      </c>
      <c r="C34" s="380">
        <v>44</v>
      </c>
      <c r="D34" s="1590"/>
      <c r="E34" s="1590"/>
      <c r="F34" s="1591">
        <f t="shared" si="0"/>
        <v>0</v>
      </c>
    </row>
    <row r="35" spans="1:6" s="18" customFormat="1" ht="33.75" customHeight="1">
      <c r="A35" s="2391"/>
      <c r="B35" s="1437" t="s">
        <v>1022</v>
      </c>
      <c r="C35" s="380">
        <v>49</v>
      </c>
      <c r="D35" s="1592">
        <f>SUM(D31:D34)</f>
        <v>0</v>
      </c>
      <c r="E35" s="1592">
        <f>SUM(E31:E34)</f>
        <v>0</v>
      </c>
      <c r="F35" s="1593">
        <f t="shared" si="0"/>
        <v>0</v>
      </c>
    </row>
    <row r="36" spans="1:6" s="18" customFormat="1" ht="19.5" customHeight="1">
      <c r="A36" s="1438" t="s">
        <v>1422</v>
      </c>
      <c r="B36" s="1439"/>
      <c r="C36" s="394">
        <v>59</v>
      </c>
      <c r="D36" s="1594">
        <f>D22+D25+D30+D35</f>
        <v>0</v>
      </c>
      <c r="E36" s="1594">
        <f>E22+E25+E30+E35</f>
        <v>0</v>
      </c>
      <c r="F36" s="1593">
        <f t="shared" si="0"/>
        <v>0</v>
      </c>
    </row>
    <row r="37" spans="1:6" ht="15.75">
      <c r="A37" s="2387" t="s">
        <v>655</v>
      </c>
      <c r="B37" s="390" t="s">
        <v>35</v>
      </c>
      <c r="C37" s="394">
        <v>61</v>
      </c>
      <c r="D37" s="1595"/>
      <c r="E37" s="1595"/>
      <c r="F37" s="1591">
        <f t="shared" si="0"/>
        <v>0</v>
      </c>
    </row>
    <row r="38" spans="1:6" ht="16.5" thickBot="1">
      <c r="A38" s="2388"/>
      <c r="B38" s="396" t="s">
        <v>36</v>
      </c>
      <c r="C38" s="383">
        <v>62</v>
      </c>
      <c r="D38" s="1596"/>
      <c r="E38" s="1596"/>
      <c r="F38" s="1597">
        <f t="shared" si="0"/>
        <v>0</v>
      </c>
    </row>
    <row r="39" spans="1:6" ht="15.75">
      <c r="A39" s="397"/>
      <c r="B39" s="398"/>
      <c r="C39" s="399"/>
      <c r="D39" s="340"/>
      <c r="E39" s="340"/>
      <c r="F39" s="340"/>
    </row>
    <row r="40" spans="1:6" ht="15.75">
      <c r="A40" s="397"/>
      <c r="B40" s="398"/>
      <c r="C40" s="399"/>
      <c r="D40" s="340"/>
      <c r="E40" s="340"/>
      <c r="F40" s="340"/>
    </row>
    <row r="41" spans="1:6" ht="15.75">
      <c r="A41" s="397"/>
      <c r="B41" s="398"/>
      <c r="C41" s="399"/>
      <c r="D41" s="340"/>
      <c r="E41" s="340"/>
      <c r="F41" s="340"/>
    </row>
    <row r="42" spans="1:6" ht="15.75">
      <c r="A42" s="397"/>
      <c r="B42" s="398"/>
      <c r="C42" s="399"/>
      <c r="D42" s="340"/>
      <c r="E42" s="340"/>
      <c r="F42" s="340"/>
    </row>
    <row r="43" spans="1:6" ht="15.75">
      <c r="A43" s="397"/>
      <c r="B43" s="398"/>
      <c r="C43" s="399"/>
      <c r="D43" s="340"/>
      <c r="E43" s="340"/>
      <c r="F43" s="340"/>
    </row>
    <row r="44" spans="1:6" ht="15.75">
      <c r="A44" s="397"/>
      <c r="B44" s="398"/>
      <c r="C44" s="399"/>
      <c r="D44" s="340"/>
      <c r="E44" s="340"/>
      <c r="F44" s="340"/>
    </row>
    <row r="45" spans="1:6" ht="15.75">
      <c r="A45" s="397"/>
      <c r="B45" s="398"/>
      <c r="C45" s="399"/>
      <c r="D45" s="340"/>
      <c r="E45" s="340"/>
      <c r="F45" s="340"/>
    </row>
    <row r="46" spans="1:6" ht="15.75">
      <c r="A46" s="397"/>
      <c r="B46" s="398"/>
      <c r="C46" s="399"/>
      <c r="D46" s="340"/>
      <c r="E46" s="340"/>
      <c r="F46" s="340"/>
    </row>
    <row r="47" spans="1:6" ht="15.75">
      <c r="A47" s="397"/>
      <c r="B47" s="398"/>
      <c r="C47" s="399"/>
      <c r="D47" s="340"/>
      <c r="E47" s="340"/>
      <c r="F47" s="340"/>
    </row>
    <row r="48" spans="1:6" ht="15.75">
      <c r="A48" s="397"/>
      <c r="B48" s="398"/>
      <c r="C48" s="399"/>
      <c r="D48" s="340"/>
      <c r="E48" s="340"/>
      <c r="F48" s="340"/>
    </row>
    <row r="49" spans="1:6" ht="15.75">
      <c r="A49" s="397"/>
      <c r="B49" s="398"/>
      <c r="C49" s="399"/>
      <c r="D49" s="340"/>
      <c r="E49" s="340"/>
      <c r="F49" s="340"/>
    </row>
    <row r="50" spans="1:6" ht="15.75">
      <c r="A50" s="397"/>
      <c r="B50" s="398"/>
      <c r="C50" s="399"/>
      <c r="D50" s="340"/>
      <c r="E50" s="340"/>
      <c r="F50" s="340"/>
    </row>
    <row r="51" spans="1:6" ht="15.75">
      <c r="A51" s="397"/>
      <c r="B51" s="398"/>
      <c r="C51" s="399"/>
      <c r="D51" s="340"/>
      <c r="E51" s="340"/>
      <c r="F51" s="340"/>
    </row>
    <row r="52" spans="1:6" ht="15.75">
      <c r="A52" s="397"/>
      <c r="B52" s="398"/>
      <c r="C52" s="399"/>
      <c r="D52" s="340"/>
      <c r="E52" s="340"/>
      <c r="F52" s="340"/>
    </row>
    <row r="53" spans="1:6" ht="15.75">
      <c r="A53" s="397"/>
      <c r="B53" s="398"/>
      <c r="C53" s="399"/>
      <c r="D53" s="340"/>
      <c r="E53" s="340"/>
      <c r="F53" s="340"/>
    </row>
    <row r="54" spans="1:6" ht="15.75">
      <c r="A54" s="397"/>
      <c r="B54" s="398"/>
      <c r="C54" s="399"/>
      <c r="D54" s="340"/>
      <c r="E54" s="340"/>
      <c r="F54" s="340"/>
    </row>
    <row r="55" spans="1:6" ht="15.75">
      <c r="A55" s="397"/>
      <c r="B55" s="398"/>
      <c r="C55" s="399"/>
      <c r="D55" s="340"/>
      <c r="E55" s="340"/>
      <c r="F55" s="340"/>
    </row>
    <row r="56" spans="1:6" ht="15.75">
      <c r="A56" s="397"/>
      <c r="B56" s="398"/>
      <c r="C56" s="399"/>
      <c r="D56" s="340"/>
      <c r="E56" s="340"/>
      <c r="F56" s="340"/>
    </row>
    <row r="57" spans="1:6" ht="15.75">
      <c r="A57" s="397"/>
      <c r="B57" s="398"/>
      <c r="C57" s="399"/>
      <c r="D57" s="340"/>
      <c r="E57" s="340"/>
      <c r="F57" s="340"/>
    </row>
    <row r="58" spans="1:6" ht="15.75">
      <c r="A58" s="397"/>
      <c r="B58" s="398"/>
      <c r="C58" s="399"/>
      <c r="D58" s="340"/>
      <c r="E58" s="340"/>
      <c r="F58" s="340"/>
    </row>
    <row r="59" spans="1:6" ht="15.75">
      <c r="A59" s="397"/>
      <c r="B59" s="398"/>
      <c r="C59" s="399"/>
      <c r="D59" s="340"/>
      <c r="E59" s="340"/>
      <c r="F59" s="340"/>
    </row>
    <row r="60" spans="1:6" ht="15">
      <c r="A60" s="341"/>
      <c r="B60" s="341"/>
      <c r="C60" s="388"/>
      <c r="D60" s="388"/>
      <c r="E60" s="388"/>
      <c r="F60" s="388"/>
    </row>
    <row r="61" spans="1:6" ht="12.75">
      <c r="A61" s="334" t="s">
        <v>1176</v>
      </c>
      <c r="B61" s="334"/>
      <c r="C61" s="408"/>
      <c r="D61" s="408"/>
      <c r="E61" s="408"/>
      <c r="F61" s="331" t="s">
        <v>1145</v>
      </c>
    </row>
    <row r="62" spans="1:6" ht="12.75">
      <c r="A62" s="342" t="s">
        <v>653</v>
      </c>
      <c r="B62" s="339"/>
      <c r="C62" s="408"/>
      <c r="D62" s="408"/>
      <c r="E62" s="408"/>
      <c r="F62" s="331" t="s">
        <v>654</v>
      </c>
    </row>
  </sheetData>
  <mergeCells count="7">
    <mergeCell ref="C9:F9"/>
    <mergeCell ref="C11:F11"/>
    <mergeCell ref="A37:A38"/>
    <mergeCell ref="A17:A22"/>
    <mergeCell ref="A31:A35"/>
    <mergeCell ref="A23:A25"/>
    <mergeCell ref="A26:A30"/>
  </mergeCell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zoomScale="75" zoomScaleNormal="75" workbookViewId="0" topLeftCell="F1">
      <selection activeCell="F5" sqref="F5:J5"/>
    </sheetView>
  </sheetViews>
  <sheetFormatPr defaultColWidth="9.140625" defaultRowHeight="12.75"/>
  <cols>
    <col min="1" max="1" width="42.57421875" style="1" customWidth="1"/>
    <col min="2" max="2" width="5.421875" style="1" customWidth="1"/>
    <col min="3" max="3" width="11.00390625" style="1" customWidth="1"/>
    <col min="4" max="4" width="10.8515625" style="1" customWidth="1"/>
    <col min="5" max="5" width="12.140625" style="1" customWidth="1"/>
    <col min="6" max="6" width="11.57421875" style="1" customWidth="1"/>
    <col min="7" max="7" width="11.00390625" style="1" customWidth="1"/>
    <col min="8" max="8" width="11.8515625" style="1" customWidth="1"/>
    <col min="9" max="10" width="11.421875" style="1" customWidth="1"/>
    <col min="11" max="11" width="11.7109375" style="1" customWidth="1"/>
    <col min="12" max="12" width="11.00390625" style="1" customWidth="1"/>
    <col min="13" max="13" width="11.28125" style="1" customWidth="1"/>
    <col min="14" max="14" width="13.140625" style="1" customWidth="1"/>
    <col min="15" max="16384" width="9.140625" style="1" customWidth="1"/>
  </cols>
  <sheetData>
    <row r="1" ht="12.75"/>
    <row r="2" ht="12.75"/>
    <row r="3" ht="12.75"/>
    <row r="4" spans="1:15" ht="15">
      <c r="A4" s="79"/>
      <c r="B4" s="606"/>
      <c r="C4" s="606"/>
      <c r="D4" s="606"/>
      <c r="E4" s="606"/>
      <c r="F4" s="606"/>
      <c r="G4" s="606"/>
      <c r="H4" s="606"/>
      <c r="I4" s="606"/>
      <c r="J4" s="606"/>
      <c r="K4" s="79"/>
      <c r="L4" s="79"/>
      <c r="M4" s="79"/>
      <c r="N4" s="76"/>
      <c r="O4" s="79"/>
    </row>
    <row r="5" spans="1:15" ht="15">
      <c r="A5" s="341" t="s">
        <v>1174</v>
      </c>
      <c r="B5" s="858"/>
      <c r="D5" s="324"/>
      <c r="I5" s="606"/>
      <c r="J5" s="606"/>
      <c r="K5" s="79"/>
      <c r="L5" s="79"/>
      <c r="M5" s="79"/>
      <c r="N5" s="79"/>
      <c r="O5" s="79"/>
    </row>
    <row r="6" spans="1:15" ht="15.75">
      <c r="A6" s="725" t="s">
        <v>1442</v>
      </c>
      <c r="B6" s="815"/>
      <c r="C6" s="18"/>
      <c r="D6" s="324"/>
      <c r="I6" s="606"/>
      <c r="K6" s="79"/>
      <c r="L6" s="79"/>
      <c r="M6" s="79"/>
      <c r="N6" s="79"/>
      <c r="O6" s="79"/>
    </row>
    <row r="7" spans="1:15" ht="15.75" thickBot="1">
      <c r="A7" s="341"/>
      <c r="B7" s="859"/>
      <c r="D7" s="324"/>
      <c r="I7" s="606"/>
      <c r="J7" s="606"/>
      <c r="K7" s="79"/>
      <c r="L7" s="79"/>
      <c r="M7" s="79"/>
      <c r="N7" s="79"/>
      <c r="O7" s="79"/>
    </row>
    <row r="8" spans="1:15" ht="15.75" thickTop="1">
      <c r="A8" s="771"/>
      <c r="B8" s="772"/>
      <c r="C8" s="729"/>
      <c r="D8" s="729"/>
      <c r="E8" s="729"/>
      <c r="F8" s="729"/>
      <c r="G8" s="729"/>
      <c r="H8" s="483"/>
      <c r="I8" s="1165"/>
      <c r="J8" s="1165"/>
      <c r="K8" s="916"/>
      <c r="L8" s="916"/>
      <c r="M8" s="916"/>
      <c r="N8" s="730"/>
      <c r="O8" s="79"/>
    </row>
    <row r="9" spans="1:15" ht="15.75" thickBot="1">
      <c r="A9" s="337" t="s">
        <v>983</v>
      </c>
      <c r="B9" s="343"/>
      <c r="C9" s="1032"/>
      <c r="D9" s="21"/>
      <c r="E9" s="21"/>
      <c r="F9" s="21"/>
      <c r="G9" s="21"/>
      <c r="H9" s="21"/>
      <c r="I9" s="21"/>
      <c r="J9" s="2064">
        <f>'Cover '!F5</f>
        <v>0</v>
      </c>
      <c r="K9" s="2064"/>
      <c r="L9" s="2064"/>
      <c r="M9" s="2064"/>
      <c r="N9" s="2052"/>
      <c r="O9" s="79"/>
    </row>
    <row r="10" spans="1:15" ht="15">
      <c r="A10" s="330"/>
      <c r="B10" s="343"/>
      <c r="C10" s="734"/>
      <c r="D10" s="734"/>
      <c r="E10" s="734"/>
      <c r="F10" s="734"/>
      <c r="G10" s="734"/>
      <c r="H10" s="21"/>
      <c r="I10" s="1166"/>
      <c r="J10" s="811"/>
      <c r="K10" s="811"/>
      <c r="L10" s="811"/>
      <c r="M10" s="811"/>
      <c r="N10" s="812"/>
      <c r="O10" s="79"/>
    </row>
    <row r="11" spans="1:15" ht="15.75" thickBot="1">
      <c r="A11" s="337" t="s">
        <v>1524</v>
      </c>
      <c r="B11" s="343"/>
      <c r="C11" s="21"/>
      <c r="D11" s="21"/>
      <c r="E11" s="21"/>
      <c r="F11" s="21"/>
      <c r="G11" s="21"/>
      <c r="H11" s="21"/>
      <c r="I11" s="1166"/>
      <c r="J11" s="2395">
        <f>'Cover '!F7</f>
        <v>0</v>
      </c>
      <c r="K11" s="2395"/>
      <c r="L11" s="2395"/>
      <c r="M11" s="2395"/>
      <c r="N11" s="2396"/>
      <c r="O11" s="79"/>
    </row>
    <row r="12" spans="1:15" ht="15.75" thickBot="1">
      <c r="A12" s="347"/>
      <c r="B12" s="695"/>
      <c r="C12" s="813"/>
      <c r="D12" s="813"/>
      <c r="E12" s="813"/>
      <c r="F12" s="813"/>
      <c r="G12" s="813"/>
      <c r="H12" s="717"/>
      <c r="I12" s="1167"/>
      <c r="J12" s="861"/>
      <c r="K12" s="861"/>
      <c r="L12" s="861"/>
      <c r="M12" s="861"/>
      <c r="N12" s="862"/>
      <c r="O12" s="79"/>
    </row>
    <row r="13" spans="1:15" ht="15.75" thickTop="1">
      <c r="A13" s="21"/>
      <c r="B13" s="343"/>
      <c r="C13" s="734"/>
      <c r="D13" s="734"/>
      <c r="E13" s="734"/>
      <c r="F13" s="734"/>
      <c r="G13" s="734"/>
      <c r="H13" s="21"/>
      <c r="I13" s="1166"/>
      <c r="J13" s="734"/>
      <c r="K13" s="734"/>
      <c r="L13" s="734"/>
      <c r="M13" s="734"/>
      <c r="N13" s="734"/>
      <c r="O13" s="79"/>
    </row>
    <row r="14" spans="1:15" ht="15.75" thickBot="1">
      <c r="A14" s="79"/>
      <c r="B14" s="606"/>
      <c r="C14" s="606"/>
      <c r="D14" s="606"/>
      <c r="E14" s="606"/>
      <c r="F14" s="606"/>
      <c r="G14" s="606"/>
      <c r="H14" s="606"/>
      <c r="I14" s="606"/>
      <c r="J14" s="606"/>
      <c r="K14" s="79"/>
      <c r="L14" s="79"/>
      <c r="M14" s="79"/>
      <c r="N14" s="1440" t="s">
        <v>175</v>
      </c>
      <c r="O14" s="79"/>
    </row>
    <row r="15" spans="1:15" ht="57.75" customHeight="1">
      <c r="A15" s="410"/>
      <c r="B15" s="411"/>
      <c r="C15" s="2397" t="s">
        <v>1012</v>
      </c>
      <c r="D15" s="2398"/>
      <c r="E15" s="2399"/>
      <c r="F15" s="2397" t="s">
        <v>1015</v>
      </c>
      <c r="G15" s="2398"/>
      <c r="H15" s="2399"/>
      <c r="I15" s="2397" t="s">
        <v>1016</v>
      </c>
      <c r="J15" s="2398"/>
      <c r="K15" s="2400"/>
      <c r="L15" s="2397" t="s">
        <v>1017</v>
      </c>
      <c r="M15" s="2398"/>
      <c r="N15" s="2401"/>
      <c r="O15" s="79"/>
    </row>
    <row r="16" spans="1:14" ht="30">
      <c r="A16" s="412"/>
      <c r="B16" s="413"/>
      <c r="C16" s="414" t="s">
        <v>1443</v>
      </c>
      <c r="D16" s="414" t="s">
        <v>1019</v>
      </c>
      <c r="E16" s="414" t="s">
        <v>1444</v>
      </c>
      <c r="F16" s="414" t="s">
        <v>1443</v>
      </c>
      <c r="G16" s="414" t="s">
        <v>1019</v>
      </c>
      <c r="H16" s="414" t="s">
        <v>1444</v>
      </c>
      <c r="I16" s="414" t="s">
        <v>1443</v>
      </c>
      <c r="J16" s="414" t="s">
        <v>1019</v>
      </c>
      <c r="K16" s="414" t="s">
        <v>1444</v>
      </c>
      <c r="L16" s="414" t="s">
        <v>1443</v>
      </c>
      <c r="M16" s="414" t="s">
        <v>1019</v>
      </c>
      <c r="N16" s="415" t="s">
        <v>1444</v>
      </c>
    </row>
    <row r="17" spans="1:15" ht="16.5" thickBot="1">
      <c r="A17" s="416"/>
      <c r="B17" s="417"/>
      <c r="C17" s="376">
        <v>1</v>
      </c>
      <c r="D17" s="376">
        <v>2</v>
      </c>
      <c r="E17" s="376">
        <v>3</v>
      </c>
      <c r="F17" s="376">
        <v>4</v>
      </c>
      <c r="G17" s="376">
        <v>5</v>
      </c>
      <c r="H17" s="376">
        <v>6</v>
      </c>
      <c r="I17" s="376">
        <v>7</v>
      </c>
      <c r="J17" s="376">
        <v>8</v>
      </c>
      <c r="K17" s="376">
        <v>9</v>
      </c>
      <c r="L17" s="376">
        <v>10</v>
      </c>
      <c r="M17" s="418">
        <v>11</v>
      </c>
      <c r="N17" s="377">
        <v>12</v>
      </c>
      <c r="O17" s="1168"/>
    </row>
    <row r="18" spans="1:14" ht="18.75" customHeight="1">
      <c r="A18" s="378" t="s">
        <v>1445</v>
      </c>
      <c r="B18" s="379">
        <v>11</v>
      </c>
      <c r="C18" s="1598"/>
      <c r="D18" s="1598"/>
      <c r="E18" s="1598"/>
      <c r="F18" s="1598"/>
      <c r="G18" s="1598"/>
      <c r="H18" s="1598"/>
      <c r="I18" s="1598"/>
      <c r="J18" s="1598"/>
      <c r="K18" s="1573"/>
      <c r="L18" s="1573"/>
      <c r="M18" s="1599"/>
      <c r="N18" s="1574"/>
    </row>
    <row r="19" spans="1:14" ht="18.75" customHeight="1">
      <c r="A19" s="378" t="s">
        <v>1446</v>
      </c>
      <c r="B19" s="380">
        <v>12</v>
      </c>
      <c r="C19" s="1600"/>
      <c r="D19" s="1600"/>
      <c r="E19" s="1600"/>
      <c r="F19" s="1600"/>
      <c r="G19" s="1600"/>
      <c r="H19" s="1600"/>
      <c r="I19" s="1600"/>
      <c r="J19" s="1600"/>
      <c r="K19" s="1575"/>
      <c r="L19" s="1575"/>
      <c r="M19" s="1601"/>
      <c r="N19" s="1576"/>
    </row>
    <row r="20" spans="1:14" ht="23.25" customHeight="1">
      <c r="A20" s="378" t="s">
        <v>1447</v>
      </c>
      <c r="B20" s="380">
        <v>13</v>
      </c>
      <c r="C20" s="1600"/>
      <c r="D20" s="1600"/>
      <c r="E20" s="1600"/>
      <c r="F20" s="1600"/>
      <c r="G20" s="1600"/>
      <c r="H20" s="1600"/>
      <c r="I20" s="1600"/>
      <c r="J20" s="1600"/>
      <c r="K20" s="1575"/>
      <c r="L20" s="1575"/>
      <c r="M20" s="1601"/>
      <c r="N20" s="1576"/>
    </row>
    <row r="21" spans="1:14" ht="15.75">
      <c r="A21" s="378" t="s">
        <v>1448</v>
      </c>
      <c r="B21" s="380">
        <v>19</v>
      </c>
      <c r="C21" s="1600">
        <f>C19+C20</f>
        <v>0</v>
      </c>
      <c r="D21" s="1600">
        <f aca="true" t="shared" si="0" ref="D21:N21">D19+D20</f>
        <v>0</v>
      </c>
      <c r="E21" s="1600">
        <f t="shared" si="0"/>
        <v>0</v>
      </c>
      <c r="F21" s="1600">
        <f t="shared" si="0"/>
        <v>0</v>
      </c>
      <c r="G21" s="1600">
        <f t="shared" si="0"/>
        <v>0</v>
      </c>
      <c r="H21" s="1600">
        <f t="shared" si="0"/>
        <v>0</v>
      </c>
      <c r="I21" s="1600">
        <f t="shared" si="0"/>
        <v>0</v>
      </c>
      <c r="J21" s="1600">
        <f t="shared" si="0"/>
        <v>0</v>
      </c>
      <c r="K21" s="1600">
        <f t="shared" si="0"/>
        <v>0</v>
      </c>
      <c r="L21" s="1600">
        <f t="shared" si="0"/>
        <v>0</v>
      </c>
      <c r="M21" s="1600">
        <f t="shared" si="0"/>
        <v>0</v>
      </c>
      <c r="N21" s="1602">
        <f t="shared" si="0"/>
        <v>0</v>
      </c>
    </row>
    <row r="22" spans="1:14" ht="19.5" customHeight="1">
      <c r="A22" s="378" t="s">
        <v>1449</v>
      </c>
      <c r="B22" s="380">
        <v>21</v>
      </c>
      <c r="C22" s="1600"/>
      <c r="D22" s="1600"/>
      <c r="E22" s="1600"/>
      <c r="F22" s="1600"/>
      <c r="G22" s="1600"/>
      <c r="H22" s="1600"/>
      <c r="I22" s="1600"/>
      <c r="J22" s="1600"/>
      <c r="K22" s="1575"/>
      <c r="L22" s="1575"/>
      <c r="M22" s="1601"/>
      <c r="N22" s="1576"/>
    </row>
    <row r="23" spans="1:14" ht="18" customHeight="1">
      <c r="A23" s="378" t="s">
        <v>1450</v>
      </c>
      <c r="B23" s="380">
        <v>22</v>
      </c>
      <c r="C23" s="1600"/>
      <c r="D23" s="1600"/>
      <c r="E23" s="1600"/>
      <c r="F23" s="1600"/>
      <c r="G23" s="1600"/>
      <c r="H23" s="1600"/>
      <c r="I23" s="1600"/>
      <c r="J23" s="1600"/>
      <c r="K23" s="1575"/>
      <c r="L23" s="1575"/>
      <c r="M23" s="1601"/>
      <c r="N23" s="1576"/>
    </row>
    <row r="24" spans="1:14" ht="20.25" customHeight="1">
      <c r="A24" s="378" t="s">
        <v>1451</v>
      </c>
      <c r="B24" s="380">
        <v>23</v>
      </c>
      <c r="C24" s="1600"/>
      <c r="D24" s="1600"/>
      <c r="E24" s="1600"/>
      <c r="F24" s="1600"/>
      <c r="G24" s="1600"/>
      <c r="H24" s="1600"/>
      <c r="I24" s="1600"/>
      <c r="J24" s="1600"/>
      <c r="K24" s="1575"/>
      <c r="L24" s="1575"/>
      <c r="M24" s="1601"/>
      <c r="N24" s="1576"/>
    </row>
    <row r="25" spans="1:14" ht="18" customHeight="1">
      <c r="A25" s="378" t="s">
        <v>1452</v>
      </c>
      <c r="B25" s="380">
        <v>24</v>
      </c>
      <c r="C25" s="1600"/>
      <c r="D25" s="1600"/>
      <c r="E25" s="1600"/>
      <c r="F25" s="1600"/>
      <c r="G25" s="1600"/>
      <c r="H25" s="1600"/>
      <c r="I25" s="1600"/>
      <c r="J25" s="1600"/>
      <c r="K25" s="1575"/>
      <c r="L25" s="1575"/>
      <c r="M25" s="1601"/>
      <c r="N25" s="1576"/>
    </row>
    <row r="26" spans="1:14" ht="18.75" customHeight="1">
      <c r="A26" s="378" t="s">
        <v>1453</v>
      </c>
      <c r="B26" s="380">
        <v>25</v>
      </c>
      <c r="C26" s="1600"/>
      <c r="D26" s="1600"/>
      <c r="E26" s="1600"/>
      <c r="F26" s="1600"/>
      <c r="G26" s="1600"/>
      <c r="H26" s="1600"/>
      <c r="I26" s="1600"/>
      <c r="J26" s="1600"/>
      <c r="K26" s="1575"/>
      <c r="L26" s="1575"/>
      <c r="M26" s="1601"/>
      <c r="N26" s="1576"/>
    </row>
    <row r="27" spans="1:14" ht="39" customHeight="1">
      <c r="A27" s="378" t="s">
        <v>1458</v>
      </c>
      <c r="B27" s="380">
        <v>26</v>
      </c>
      <c r="C27" s="1600"/>
      <c r="D27" s="1600"/>
      <c r="E27" s="1600"/>
      <c r="F27" s="1600"/>
      <c r="G27" s="1600"/>
      <c r="H27" s="1600"/>
      <c r="I27" s="1600"/>
      <c r="J27" s="1600"/>
      <c r="K27" s="1575"/>
      <c r="L27" s="1575"/>
      <c r="M27" s="1601"/>
      <c r="N27" s="1576"/>
    </row>
    <row r="28" spans="1:14" ht="39" customHeight="1">
      <c r="A28" s="378" t="s">
        <v>1459</v>
      </c>
      <c r="B28" s="380">
        <v>27</v>
      </c>
      <c r="C28" s="1600"/>
      <c r="D28" s="1600"/>
      <c r="E28" s="1600"/>
      <c r="F28" s="1600"/>
      <c r="G28" s="1600"/>
      <c r="H28" s="1600"/>
      <c r="I28" s="1600"/>
      <c r="J28" s="1600"/>
      <c r="K28" s="1575"/>
      <c r="L28" s="1575"/>
      <c r="M28" s="1601"/>
      <c r="N28" s="1576"/>
    </row>
    <row r="29" spans="1:14" ht="15.75">
      <c r="A29" s="378" t="s">
        <v>1460</v>
      </c>
      <c r="B29" s="380">
        <v>29</v>
      </c>
      <c r="C29" s="1600">
        <f>SUM(C22:C28)</f>
        <v>0</v>
      </c>
      <c r="D29" s="1600">
        <f aca="true" t="shared" si="1" ref="D29:N29">SUM(D22:D28)</f>
        <v>0</v>
      </c>
      <c r="E29" s="1600">
        <f t="shared" si="1"/>
        <v>0</v>
      </c>
      <c r="F29" s="1600">
        <f t="shared" si="1"/>
        <v>0</v>
      </c>
      <c r="G29" s="1600">
        <f t="shared" si="1"/>
        <v>0</v>
      </c>
      <c r="H29" s="1600">
        <f t="shared" si="1"/>
        <v>0</v>
      </c>
      <c r="I29" s="1600">
        <f t="shared" si="1"/>
        <v>0</v>
      </c>
      <c r="J29" s="1600">
        <f t="shared" si="1"/>
        <v>0</v>
      </c>
      <c r="K29" s="1600">
        <f t="shared" si="1"/>
        <v>0</v>
      </c>
      <c r="L29" s="1600">
        <f t="shared" si="1"/>
        <v>0</v>
      </c>
      <c r="M29" s="1600">
        <f t="shared" si="1"/>
        <v>0</v>
      </c>
      <c r="N29" s="1602">
        <f t="shared" si="1"/>
        <v>0</v>
      </c>
    </row>
    <row r="30" spans="1:14" ht="20.25" customHeight="1" thickBot="1">
      <c r="A30" s="382" t="s">
        <v>1461</v>
      </c>
      <c r="B30" s="383">
        <v>39</v>
      </c>
      <c r="C30" s="1603">
        <f>C18+C21-C29</f>
        <v>0</v>
      </c>
      <c r="D30" s="1603">
        <f aca="true" t="shared" si="2" ref="D30:N30">D18+D21-D29</f>
        <v>0</v>
      </c>
      <c r="E30" s="1603">
        <f t="shared" si="2"/>
        <v>0</v>
      </c>
      <c r="F30" s="1603">
        <f t="shared" si="2"/>
        <v>0</v>
      </c>
      <c r="G30" s="1603">
        <f t="shared" si="2"/>
        <v>0</v>
      </c>
      <c r="H30" s="1603">
        <f t="shared" si="2"/>
        <v>0</v>
      </c>
      <c r="I30" s="1603">
        <f t="shared" si="2"/>
        <v>0</v>
      </c>
      <c r="J30" s="1603">
        <f t="shared" si="2"/>
        <v>0</v>
      </c>
      <c r="K30" s="1603">
        <f t="shared" si="2"/>
        <v>0</v>
      </c>
      <c r="L30" s="1603">
        <f t="shared" si="2"/>
        <v>0</v>
      </c>
      <c r="M30" s="1603">
        <f t="shared" si="2"/>
        <v>0</v>
      </c>
      <c r="N30" s="1604">
        <f t="shared" si="2"/>
        <v>0</v>
      </c>
    </row>
    <row r="31" spans="1:14" ht="15">
      <c r="A31" s="65"/>
      <c r="B31" s="511"/>
      <c r="C31" s="511"/>
      <c r="D31" s="511"/>
      <c r="E31" s="511"/>
      <c r="F31" s="511"/>
      <c r="G31" s="511"/>
      <c r="H31" s="511"/>
      <c r="I31" s="511"/>
      <c r="J31" s="511"/>
      <c r="K31" s="21"/>
      <c r="L31" s="21"/>
      <c r="M31" s="21"/>
      <c r="N31" s="21"/>
    </row>
    <row r="32" spans="1:14" ht="15">
      <c r="A32" s="65"/>
      <c r="B32" s="511"/>
      <c r="C32" s="511"/>
      <c r="D32" s="511"/>
      <c r="E32" s="511"/>
      <c r="F32" s="511"/>
      <c r="G32" s="511"/>
      <c r="H32" s="511"/>
      <c r="I32" s="511"/>
      <c r="J32" s="511"/>
      <c r="K32" s="21"/>
      <c r="L32" s="21"/>
      <c r="M32" s="21"/>
      <c r="N32" s="21"/>
    </row>
    <row r="33" spans="1:14" ht="15">
      <c r="A33" s="65"/>
      <c r="B33" s="511"/>
      <c r="C33" s="511"/>
      <c r="D33" s="511"/>
      <c r="E33" s="511"/>
      <c r="F33" s="511"/>
      <c r="G33" s="511"/>
      <c r="H33" s="511"/>
      <c r="I33" s="511"/>
      <c r="J33" s="511"/>
      <c r="K33" s="21"/>
      <c r="L33" s="21"/>
      <c r="M33" s="21"/>
      <c r="N33" s="21"/>
    </row>
    <row r="34" spans="1:14" ht="15">
      <c r="A34" s="65"/>
      <c r="B34" s="511"/>
      <c r="C34" s="511"/>
      <c r="D34" s="511"/>
      <c r="E34" s="511"/>
      <c r="F34" s="511"/>
      <c r="G34" s="511"/>
      <c r="H34" s="511"/>
      <c r="I34" s="511"/>
      <c r="J34" s="511"/>
      <c r="K34" s="21"/>
      <c r="L34" s="21"/>
      <c r="M34" s="21"/>
      <c r="N34" s="21"/>
    </row>
    <row r="35" spans="1:14" ht="15">
      <c r="A35" s="65"/>
      <c r="B35" s="511"/>
      <c r="C35" s="511"/>
      <c r="D35" s="511"/>
      <c r="E35" s="511"/>
      <c r="F35" s="511"/>
      <c r="G35" s="511"/>
      <c r="H35" s="511"/>
      <c r="I35" s="511"/>
      <c r="J35" s="511"/>
      <c r="K35" s="21"/>
      <c r="L35" s="21"/>
      <c r="M35" s="21"/>
      <c r="N35" s="21"/>
    </row>
    <row r="36" spans="1:14" ht="15">
      <c r="A36" s="65"/>
      <c r="B36" s="511"/>
      <c r="C36" s="511"/>
      <c r="D36" s="511"/>
      <c r="E36" s="511"/>
      <c r="F36" s="511"/>
      <c r="G36" s="511"/>
      <c r="H36" s="511"/>
      <c r="I36" s="511"/>
      <c r="J36" s="511"/>
      <c r="K36" s="21"/>
      <c r="L36" s="21"/>
      <c r="M36" s="21"/>
      <c r="N36" s="21"/>
    </row>
    <row r="37" spans="1:14" ht="15">
      <c r="A37" s="13"/>
      <c r="B37" s="13"/>
      <c r="C37" s="13"/>
      <c r="D37" s="671"/>
      <c r="E37" s="671"/>
      <c r="F37" s="671"/>
      <c r="G37" s="671"/>
      <c r="H37" s="671"/>
      <c r="I37" s="671"/>
      <c r="J37" s="671"/>
      <c r="K37" s="13"/>
      <c r="L37" s="13"/>
      <c r="M37" s="13"/>
      <c r="N37" s="13"/>
    </row>
    <row r="38" spans="1:14" ht="12.75">
      <c r="A38" s="342" t="s">
        <v>1175</v>
      </c>
      <c r="B38" s="342"/>
      <c r="N38" s="331" t="s">
        <v>202</v>
      </c>
    </row>
    <row r="39" spans="1:14" ht="12.75">
      <c r="A39" s="342" t="s">
        <v>656</v>
      </c>
      <c r="B39" s="82"/>
      <c r="N39" s="331" t="s">
        <v>657</v>
      </c>
    </row>
  </sheetData>
  <mergeCells count="6">
    <mergeCell ref="J9:N9"/>
    <mergeCell ref="J11:N11"/>
    <mergeCell ref="C15:E15"/>
    <mergeCell ref="F15:H15"/>
    <mergeCell ref="I15:K15"/>
    <mergeCell ref="L15:N15"/>
  </mergeCell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F5" sqref="F5:J5"/>
    </sheetView>
  </sheetViews>
  <sheetFormatPr defaultColWidth="9.140625" defaultRowHeight="12.75"/>
  <cols>
    <col min="1" max="1" width="5.8515625" style="777" customWidth="1"/>
    <col min="2" max="16384" width="9.140625" style="777" customWidth="1"/>
  </cols>
  <sheetData>
    <row r="1" spans="1:7" ht="15.75">
      <c r="A1" s="2062"/>
      <c r="B1" s="325"/>
      <c r="C1" s="326"/>
      <c r="D1" s="326"/>
      <c r="E1" s="326"/>
      <c r="F1" s="326"/>
      <c r="G1" s="326"/>
    </row>
    <row r="2" spans="1:7" ht="15.75">
      <c r="A2" s="2062"/>
      <c r="B2" s="325"/>
      <c r="C2" s="326"/>
      <c r="D2" s="326"/>
      <c r="E2" s="326"/>
      <c r="F2" s="326"/>
      <c r="G2" s="326"/>
    </row>
    <row r="3" spans="1:7" ht="15.75">
      <c r="A3" s="2062"/>
      <c r="B3" s="325"/>
      <c r="C3" s="326"/>
      <c r="D3" s="326"/>
      <c r="E3" s="326"/>
      <c r="F3" s="326"/>
      <c r="G3" s="326"/>
    </row>
    <row r="4" spans="1:10" ht="15.75">
      <c r="A4" s="722"/>
      <c r="B4" s="325"/>
      <c r="C4" s="326"/>
      <c r="D4" s="326"/>
      <c r="E4" s="326"/>
      <c r="F4" s="326"/>
      <c r="G4" s="326"/>
      <c r="H4" s="1"/>
      <c r="I4" s="1"/>
      <c r="J4" s="1"/>
    </row>
    <row r="5" spans="1:10" ht="15">
      <c r="A5" s="341" t="s">
        <v>1174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723" t="s">
        <v>895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18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771"/>
      <c r="B8" s="483"/>
      <c r="C8" s="2063"/>
      <c r="D8" s="2063"/>
      <c r="E8" s="2063"/>
      <c r="F8" s="2063"/>
      <c r="G8" s="483"/>
      <c r="H8" s="483"/>
      <c r="I8" s="483"/>
      <c r="J8" s="773"/>
    </row>
    <row r="9" spans="1:10" ht="15.75" thickBot="1">
      <c r="A9" s="337" t="s">
        <v>983</v>
      </c>
      <c r="B9" s="21"/>
      <c r="C9" s="343"/>
      <c r="D9" s="343"/>
      <c r="E9" s="343"/>
      <c r="F9" s="2064">
        <f>'Cover '!F5:J5</f>
        <v>0</v>
      </c>
      <c r="G9" s="2064"/>
      <c r="H9" s="2064"/>
      <c r="I9" s="2064"/>
      <c r="J9" s="2052"/>
    </row>
    <row r="10" spans="1:10" ht="12.75">
      <c r="A10" s="330"/>
      <c r="B10" s="21"/>
      <c r="C10" s="734"/>
      <c r="D10" s="734"/>
      <c r="E10" s="734"/>
      <c r="F10" s="144"/>
      <c r="G10" s="144"/>
      <c r="H10" s="144"/>
      <c r="I10" s="144"/>
      <c r="J10" s="1482"/>
    </row>
    <row r="11" spans="1:10" ht="15.75" thickBot="1">
      <c r="A11" s="337" t="s">
        <v>1524</v>
      </c>
      <c r="B11" s="21"/>
      <c r="C11" s="343"/>
      <c r="D11" s="343"/>
      <c r="E11" s="343"/>
      <c r="F11" s="2064">
        <f>'Cover '!F7</f>
        <v>0</v>
      </c>
      <c r="G11" s="2064"/>
      <c r="H11" s="2064"/>
      <c r="I11" s="2064"/>
      <c r="J11" s="2052"/>
    </row>
    <row r="12" spans="1:10" ht="13.5" thickBot="1">
      <c r="A12" s="347"/>
      <c r="B12" s="717"/>
      <c r="C12" s="717"/>
      <c r="D12" s="717"/>
      <c r="E12" s="717"/>
      <c r="F12" s="717"/>
      <c r="G12" s="717"/>
      <c r="H12" s="717"/>
      <c r="I12" s="717"/>
      <c r="J12" s="775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317"/>
      <c r="B50" s="318"/>
      <c r="C50" s="318"/>
    </row>
    <row r="51" ht="12.75"/>
    <row r="52" ht="12.75"/>
    <row r="53" spans="1:10" ht="12.75">
      <c r="A53" s="334" t="s">
        <v>1176</v>
      </c>
      <c r="B53" s="85"/>
      <c r="C53" s="85"/>
      <c r="D53" s="332"/>
      <c r="E53" s="332"/>
      <c r="F53" s="332"/>
      <c r="G53" s="2060" t="s">
        <v>1146</v>
      </c>
      <c r="H53" s="2060"/>
      <c r="I53" s="2060"/>
      <c r="J53" s="2060"/>
    </row>
    <row r="54" spans="1:10" ht="12.75">
      <c r="A54" s="335" t="s">
        <v>301</v>
      </c>
      <c r="B54" s="18"/>
      <c r="C54" s="18"/>
      <c r="D54" s="333"/>
      <c r="E54" s="333"/>
      <c r="F54" s="333"/>
      <c r="G54" s="2061" t="s">
        <v>302</v>
      </c>
      <c r="H54" s="2061"/>
      <c r="I54" s="2061"/>
      <c r="J54" s="2061"/>
    </row>
    <row r="56" ht="15.75">
      <c r="A56" s="317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9" r:id="rId4"/>
  <drawing r:id="rId3"/>
  <legacyDrawing r:id="rId2"/>
  <oleObjects>
    <oleObject progId="Word.Document.8" shapeId="392533" r:id="rId1"/>
  </oleObject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2"/>
  <sheetViews>
    <sheetView zoomScale="80" zoomScaleNormal="80" workbookViewId="0" topLeftCell="E1">
      <selection activeCell="F5" sqref="F5:J5"/>
    </sheetView>
  </sheetViews>
  <sheetFormatPr defaultColWidth="9.140625" defaultRowHeight="12.75"/>
  <cols>
    <col min="1" max="1" width="40.140625" style="1" customWidth="1"/>
    <col min="2" max="2" width="14.140625" style="1" customWidth="1"/>
    <col min="3" max="3" width="14.421875" style="1" customWidth="1"/>
    <col min="4" max="4" width="14.8515625" style="1" customWidth="1"/>
    <col min="5" max="5" width="30.28125" style="1" customWidth="1"/>
    <col min="6" max="6" width="16.421875" style="1" customWidth="1"/>
    <col min="7" max="7" width="14.7109375" style="1" customWidth="1"/>
    <col min="8" max="8" width="15.140625" style="1" customWidth="1"/>
    <col min="9" max="9" width="27.7109375" style="1" customWidth="1"/>
    <col min="10" max="16384" width="9.140625" style="1" customWidth="1"/>
  </cols>
  <sheetData>
    <row r="1" ht="12.75"/>
    <row r="2" ht="12.75"/>
    <row r="3" ht="12.75"/>
    <row r="4" spans="1:11" ht="15">
      <c r="A4" s="79"/>
      <c r="B4" s="606"/>
      <c r="C4" s="606"/>
      <c r="D4" s="606"/>
      <c r="E4" s="606"/>
      <c r="F4" s="606"/>
      <c r="G4" s="606"/>
      <c r="H4" s="76"/>
      <c r="I4" s="606"/>
      <c r="J4" s="79"/>
      <c r="K4" s="79"/>
    </row>
    <row r="5" spans="1:14" ht="15">
      <c r="A5" s="341" t="s">
        <v>1174</v>
      </c>
      <c r="B5" s="858"/>
      <c r="D5" s="324"/>
      <c r="I5" s="606"/>
      <c r="J5" s="606"/>
      <c r="K5" s="79"/>
      <c r="L5" s="79"/>
      <c r="M5" s="79"/>
      <c r="N5" s="79"/>
    </row>
    <row r="6" spans="1:14" ht="15.75">
      <c r="A6" s="725" t="s">
        <v>806</v>
      </c>
      <c r="B6" s="815"/>
      <c r="C6" s="18"/>
      <c r="D6" s="324"/>
      <c r="I6" s="606"/>
      <c r="J6" s="606"/>
      <c r="K6" s="79"/>
      <c r="L6" s="79"/>
      <c r="M6" s="79"/>
      <c r="N6" s="79"/>
    </row>
    <row r="7" spans="1:14" ht="15.75" thickBot="1">
      <c r="A7" s="341"/>
      <c r="B7" s="859"/>
      <c r="D7" s="324"/>
      <c r="I7" s="606"/>
      <c r="J7" s="606"/>
      <c r="K7" s="79"/>
      <c r="L7" s="79"/>
      <c r="M7" s="79"/>
      <c r="N7" s="79"/>
    </row>
    <row r="8" spans="1:9" ht="15.75" thickTop="1">
      <c r="A8" s="771"/>
      <c r="B8" s="772"/>
      <c r="C8" s="729"/>
      <c r="D8" s="729"/>
      <c r="E8" s="1165"/>
      <c r="F8" s="916"/>
      <c r="G8" s="916"/>
      <c r="H8" s="916"/>
      <c r="I8" s="730"/>
    </row>
    <row r="9" spans="1:9" ht="15.75" thickBot="1">
      <c r="A9" s="337" t="s">
        <v>983</v>
      </c>
      <c r="B9" s="343"/>
      <c r="C9" s="1032"/>
      <c r="D9" s="21"/>
      <c r="E9" s="2064">
        <f>'Cover '!F5</f>
        <v>0</v>
      </c>
      <c r="F9" s="2064"/>
      <c r="G9" s="2064"/>
      <c r="H9" s="2064"/>
      <c r="I9" s="2052"/>
    </row>
    <row r="10" spans="1:9" ht="12.75">
      <c r="A10" s="330"/>
      <c r="B10" s="343"/>
      <c r="C10" s="734"/>
      <c r="D10" s="734"/>
      <c r="E10" s="811"/>
      <c r="F10" s="811"/>
      <c r="G10" s="811"/>
      <c r="H10" s="811"/>
      <c r="I10" s="812"/>
    </row>
    <row r="11" spans="1:9" ht="15.75" thickBot="1">
      <c r="A11" s="337" t="s">
        <v>1524</v>
      </c>
      <c r="B11" s="343"/>
      <c r="C11" s="21"/>
      <c r="D11" s="21"/>
      <c r="E11" s="2402">
        <f>'Cover '!F7</f>
        <v>0</v>
      </c>
      <c r="F11" s="2402"/>
      <c r="G11" s="2402"/>
      <c r="H11" s="2402"/>
      <c r="I11" s="2403"/>
    </row>
    <row r="12" spans="1:9" ht="13.5" thickBot="1">
      <c r="A12" s="347"/>
      <c r="B12" s="695"/>
      <c r="C12" s="813"/>
      <c r="D12" s="813"/>
      <c r="E12" s="861"/>
      <c r="F12" s="861"/>
      <c r="G12" s="861"/>
      <c r="H12" s="861"/>
      <c r="I12" s="862"/>
    </row>
    <row r="13" spans="1:9" ht="13.5" thickTop="1">
      <c r="A13" s="21"/>
      <c r="B13" s="343"/>
      <c r="C13" s="734"/>
      <c r="D13" s="734"/>
      <c r="E13" s="734"/>
      <c r="F13" s="734"/>
      <c r="G13" s="734"/>
      <c r="H13" s="734"/>
      <c r="I13" s="734"/>
    </row>
    <row r="14" ht="13.5" thickBot="1">
      <c r="I14" s="837" t="s">
        <v>175</v>
      </c>
    </row>
    <row r="15" spans="1:9" ht="19.5" customHeight="1">
      <c r="A15" s="368" t="s">
        <v>807</v>
      </c>
      <c r="B15" s="419" t="s">
        <v>808</v>
      </c>
      <c r="C15" s="419"/>
      <c r="D15" s="419"/>
      <c r="E15" s="419"/>
      <c r="F15" s="419" t="s">
        <v>886</v>
      </c>
      <c r="G15" s="420"/>
      <c r="H15" s="420"/>
      <c r="I15" s="421"/>
    </row>
    <row r="16" spans="1:9" ht="51" customHeight="1">
      <c r="A16" s="422"/>
      <c r="B16" s="423" t="s">
        <v>1443</v>
      </c>
      <c r="C16" s="423" t="s">
        <v>1019</v>
      </c>
      <c r="D16" s="424" t="s">
        <v>887</v>
      </c>
      <c r="E16" s="424" t="s">
        <v>888</v>
      </c>
      <c r="F16" s="424" t="s">
        <v>1443</v>
      </c>
      <c r="G16" s="423" t="s">
        <v>1019</v>
      </c>
      <c r="H16" s="424" t="s">
        <v>1444</v>
      </c>
      <c r="I16" s="425" t="s">
        <v>888</v>
      </c>
    </row>
    <row r="17" spans="1:9" ht="16.5" thickBot="1">
      <c r="A17" s="422">
        <v>1</v>
      </c>
      <c r="B17" s="376">
        <v>2</v>
      </c>
      <c r="C17" s="376">
        <v>3</v>
      </c>
      <c r="D17" s="376">
        <v>4</v>
      </c>
      <c r="E17" s="376">
        <v>5</v>
      </c>
      <c r="F17" s="376">
        <v>6</v>
      </c>
      <c r="G17" s="376">
        <v>7</v>
      </c>
      <c r="H17" s="376">
        <v>8</v>
      </c>
      <c r="I17" s="377">
        <v>9</v>
      </c>
    </row>
    <row r="18" spans="1:9" ht="15">
      <c r="A18" s="403"/>
      <c r="B18" s="1605"/>
      <c r="C18" s="1605"/>
      <c r="D18" s="1605"/>
      <c r="E18" s="1605"/>
      <c r="F18" s="1605"/>
      <c r="G18" s="1605"/>
      <c r="H18" s="1605"/>
      <c r="I18" s="1606"/>
    </row>
    <row r="19" spans="1:9" ht="15">
      <c r="A19" s="404"/>
      <c r="B19" s="1607"/>
      <c r="C19" s="1607"/>
      <c r="D19" s="1607"/>
      <c r="E19" s="1607"/>
      <c r="F19" s="1607"/>
      <c r="G19" s="1607"/>
      <c r="H19" s="1607"/>
      <c r="I19" s="1608"/>
    </row>
    <row r="20" spans="1:9" ht="15">
      <c r="A20" s="404"/>
      <c r="B20" s="1607"/>
      <c r="C20" s="1607"/>
      <c r="D20" s="1607"/>
      <c r="E20" s="1607"/>
      <c r="F20" s="1607"/>
      <c r="G20" s="1607"/>
      <c r="H20" s="1607"/>
      <c r="I20" s="1608"/>
    </row>
    <row r="21" spans="1:9" ht="15">
      <c r="A21" s="404"/>
      <c r="B21" s="1607"/>
      <c r="C21" s="1607"/>
      <c r="D21" s="1607"/>
      <c r="E21" s="1607"/>
      <c r="F21" s="1607"/>
      <c r="G21" s="1607"/>
      <c r="H21" s="1607"/>
      <c r="I21" s="1608"/>
    </row>
    <row r="22" spans="1:9" ht="15">
      <c r="A22" s="404"/>
      <c r="B22" s="1607"/>
      <c r="C22" s="1607"/>
      <c r="D22" s="1607"/>
      <c r="E22" s="1607"/>
      <c r="F22" s="1607"/>
      <c r="G22" s="1607"/>
      <c r="H22" s="1607"/>
      <c r="I22" s="1608"/>
    </row>
    <row r="23" spans="1:9" ht="15">
      <c r="A23" s="404"/>
      <c r="B23" s="1607"/>
      <c r="C23" s="1607"/>
      <c r="D23" s="1607"/>
      <c r="E23" s="1607"/>
      <c r="F23" s="1607"/>
      <c r="G23" s="1607"/>
      <c r="H23" s="1607"/>
      <c r="I23" s="1608"/>
    </row>
    <row r="24" spans="1:9" ht="15">
      <c r="A24" s="404"/>
      <c r="B24" s="1607"/>
      <c r="C24" s="1607"/>
      <c r="D24" s="1607"/>
      <c r="E24" s="1607"/>
      <c r="F24" s="1607"/>
      <c r="G24" s="1607"/>
      <c r="H24" s="1607"/>
      <c r="I24" s="1608"/>
    </row>
    <row r="25" spans="1:9" ht="15">
      <c r="A25" s="404"/>
      <c r="B25" s="1609"/>
      <c r="C25" s="1609"/>
      <c r="D25" s="1609"/>
      <c r="E25" s="1609"/>
      <c r="F25" s="1609"/>
      <c r="G25" s="1609"/>
      <c r="H25" s="1609"/>
      <c r="I25" s="1610"/>
    </row>
    <row r="26" spans="1:9" ht="15">
      <c r="A26" s="404"/>
      <c r="B26" s="1609"/>
      <c r="C26" s="1609"/>
      <c r="D26" s="1609"/>
      <c r="E26" s="1609"/>
      <c r="F26" s="1609"/>
      <c r="G26" s="1609"/>
      <c r="H26" s="1609"/>
      <c r="I26" s="1610"/>
    </row>
    <row r="27" spans="1:9" ht="15">
      <c r="A27" s="404"/>
      <c r="B27" s="1609"/>
      <c r="C27" s="1609"/>
      <c r="D27" s="1609"/>
      <c r="E27" s="1609"/>
      <c r="F27" s="1609"/>
      <c r="G27" s="1609"/>
      <c r="H27" s="1609"/>
      <c r="I27" s="1610"/>
    </row>
    <row r="28" spans="1:9" ht="15">
      <c r="A28" s="404"/>
      <c r="B28" s="1609"/>
      <c r="C28" s="1609"/>
      <c r="D28" s="1609"/>
      <c r="E28" s="1609"/>
      <c r="F28" s="1609"/>
      <c r="G28" s="1609"/>
      <c r="H28" s="1609"/>
      <c r="I28" s="1610"/>
    </row>
    <row r="29" spans="1:9" ht="15">
      <c r="A29" s="404"/>
      <c r="B29" s="1609"/>
      <c r="C29" s="1609"/>
      <c r="D29" s="1609"/>
      <c r="E29" s="1609"/>
      <c r="F29" s="1609"/>
      <c r="G29" s="1609"/>
      <c r="H29" s="1609"/>
      <c r="I29" s="1610"/>
    </row>
    <row r="30" spans="1:9" ht="15">
      <c r="A30" s="404"/>
      <c r="B30" s="1609"/>
      <c r="C30" s="1609"/>
      <c r="D30" s="1609"/>
      <c r="E30" s="1609"/>
      <c r="F30" s="1609"/>
      <c r="G30" s="1609"/>
      <c r="H30" s="1609"/>
      <c r="I30" s="1610"/>
    </row>
    <row r="31" spans="1:9" ht="15.75" thickBot="1">
      <c r="A31" s="426"/>
      <c r="B31" s="1611"/>
      <c r="C31" s="1611"/>
      <c r="D31" s="1611"/>
      <c r="E31" s="1611"/>
      <c r="F31" s="1611"/>
      <c r="G31" s="1611"/>
      <c r="H31" s="1611"/>
      <c r="I31" s="1612"/>
    </row>
    <row r="32" spans="1:9" ht="15">
      <c r="A32" s="427"/>
      <c r="B32" s="407"/>
      <c r="C32" s="407"/>
      <c r="D32" s="407"/>
      <c r="E32" s="407"/>
      <c r="F32" s="407"/>
      <c r="G32" s="407"/>
      <c r="H32" s="407"/>
      <c r="I32" s="407"/>
    </row>
    <row r="33" spans="1:9" ht="15">
      <c r="A33" s="427"/>
      <c r="B33" s="407"/>
      <c r="C33" s="407"/>
      <c r="D33" s="407"/>
      <c r="E33" s="407"/>
      <c r="F33" s="407"/>
      <c r="G33" s="407"/>
      <c r="H33" s="407"/>
      <c r="I33" s="407"/>
    </row>
    <row r="34" spans="1:9" ht="15">
      <c r="A34" s="427"/>
      <c r="B34" s="407"/>
      <c r="C34" s="407"/>
      <c r="D34" s="407"/>
      <c r="E34" s="407"/>
      <c r="F34" s="407"/>
      <c r="G34" s="407"/>
      <c r="H34" s="407"/>
      <c r="I34" s="407"/>
    </row>
    <row r="35" spans="1:9" ht="15">
      <c r="A35" s="427"/>
      <c r="B35" s="407"/>
      <c r="C35" s="407"/>
      <c r="D35" s="407"/>
      <c r="E35" s="407"/>
      <c r="F35" s="407"/>
      <c r="G35" s="407"/>
      <c r="H35" s="407"/>
      <c r="I35" s="407"/>
    </row>
    <row r="36" spans="1:9" ht="15">
      <c r="A36" s="427"/>
      <c r="B36" s="407"/>
      <c r="C36" s="407"/>
      <c r="D36" s="407"/>
      <c r="E36" s="407"/>
      <c r="F36" s="407"/>
      <c r="G36" s="407"/>
      <c r="H36" s="407"/>
      <c r="I36" s="407"/>
    </row>
    <row r="37" spans="1:9" ht="15">
      <c r="A37" s="427"/>
      <c r="B37" s="407"/>
      <c r="C37" s="407"/>
      <c r="D37" s="407"/>
      <c r="E37" s="407"/>
      <c r="F37" s="407"/>
      <c r="G37" s="407"/>
      <c r="H37" s="407"/>
      <c r="I37" s="407"/>
    </row>
    <row r="38" spans="1:9" ht="15">
      <c r="A38" s="427"/>
      <c r="B38" s="407"/>
      <c r="C38" s="407"/>
      <c r="D38" s="407"/>
      <c r="E38" s="407"/>
      <c r="F38" s="407"/>
      <c r="G38" s="407"/>
      <c r="H38" s="407"/>
      <c r="I38" s="407"/>
    </row>
    <row r="39" spans="1:9" ht="15">
      <c r="A39" s="427"/>
      <c r="B39" s="407"/>
      <c r="C39" s="407"/>
      <c r="D39" s="407"/>
      <c r="E39" s="407"/>
      <c r="F39" s="407"/>
      <c r="G39" s="407"/>
      <c r="H39" s="407"/>
      <c r="I39" s="407"/>
    </row>
    <row r="40" spans="1:13" ht="15">
      <c r="A40" s="13"/>
      <c r="B40" s="13"/>
      <c r="C40" s="13"/>
      <c r="D40" s="671"/>
      <c r="E40" s="671"/>
      <c r="F40" s="671"/>
      <c r="G40" s="671"/>
      <c r="H40" s="671"/>
      <c r="I40" s="13"/>
      <c r="J40" s="511"/>
      <c r="K40" s="21"/>
      <c r="L40" s="21"/>
      <c r="M40" s="21"/>
    </row>
    <row r="41" spans="1:9" ht="12.75">
      <c r="A41" s="342" t="s">
        <v>1175</v>
      </c>
      <c r="B41" s="342"/>
      <c r="I41" s="331" t="s">
        <v>202</v>
      </c>
    </row>
    <row r="42" spans="1:9" ht="12.75">
      <c r="A42" s="342" t="s">
        <v>658</v>
      </c>
      <c r="B42" s="82"/>
      <c r="I42" s="331" t="s">
        <v>659</v>
      </c>
    </row>
  </sheetData>
  <mergeCells count="2">
    <mergeCell ref="E9:I9"/>
    <mergeCell ref="E11:I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4"/>
  <sheetViews>
    <sheetView workbookViewId="0" topLeftCell="A38">
      <selection activeCell="E42" sqref="E42"/>
    </sheetView>
  </sheetViews>
  <sheetFormatPr defaultColWidth="9.140625" defaultRowHeight="12.75"/>
  <cols>
    <col min="1" max="1" width="25.140625" style="1" customWidth="1"/>
    <col min="2" max="2" width="25.28125" style="1" customWidth="1"/>
    <col min="3" max="3" width="32.28125" style="1" customWidth="1"/>
    <col min="4" max="4" width="4.8515625" style="1" customWidth="1"/>
    <col min="5" max="5" width="11.00390625" style="1" customWidth="1"/>
    <col min="6" max="16384" width="9.140625" style="1" customWidth="1"/>
  </cols>
  <sheetData>
    <row r="1" ht="12.75"/>
    <row r="2" ht="12.75"/>
    <row r="3" ht="12.75"/>
    <row r="4" spans="1:5" ht="15">
      <c r="A4" s="79"/>
      <c r="D4" s="494"/>
      <c r="E4" s="76"/>
    </row>
    <row r="5" spans="1:4" ht="15">
      <c r="A5" s="341" t="s">
        <v>1174</v>
      </c>
      <c r="B5" s="858"/>
      <c r="C5" s="21"/>
      <c r="D5" s="343"/>
    </row>
    <row r="6" spans="1:4" ht="15">
      <c r="A6" s="341"/>
      <c r="B6" s="858"/>
      <c r="D6" s="324"/>
    </row>
    <row r="7" spans="1:3" ht="15.75">
      <c r="A7" s="725" t="s">
        <v>1462</v>
      </c>
      <c r="B7" s="815"/>
      <c r="C7" s="18"/>
    </row>
    <row r="8" spans="1:4" ht="16.5" thickBot="1">
      <c r="A8" s="723" t="s">
        <v>1395</v>
      </c>
      <c r="B8" s="859"/>
      <c r="D8" s="324"/>
    </row>
    <row r="9" spans="1:5" ht="13.5" thickTop="1">
      <c r="A9" s="771"/>
      <c r="B9" s="772"/>
      <c r="C9" s="916"/>
      <c r="D9" s="916"/>
      <c r="E9" s="730"/>
    </row>
    <row r="10" spans="1:5" ht="15.75" thickBot="1">
      <c r="A10" s="337" t="s">
        <v>983</v>
      </c>
      <c r="B10" s="343"/>
      <c r="C10" s="2064">
        <f>'Cover '!F5</f>
        <v>0</v>
      </c>
      <c r="D10" s="2064"/>
      <c r="E10" s="2052"/>
    </row>
    <row r="11" spans="1:5" ht="15">
      <c r="A11" s="337"/>
      <c r="B11" s="343"/>
      <c r="C11" s="207"/>
      <c r="D11" s="207"/>
      <c r="E11" s="774"/>
    </row>
    <row r="12" spans="1:5" ht="15.75" thickBot="1">
      <c r="A12" s="337" t="s">
        <v>1524</v>
      </c>
      <c r="B12" s="343"/>
      <c r="C12" s="2064">
        <f>'Cover '!F7</f>
        <v>0</v>
      </c>
      <c r="D12" s="2064"/>
      <c r="E12" s="2052"/>
    </row>
    <row r="13" spans="1:5" ht="12.75">
      <c r="A13" s="330"/>
      <c r="B13" s="343"/>
      <c r="C13" s="811"/>
      <c r="D13" s="811"/>
      <c r="E13" s="812"/>
    </row>
    <row r="14" spans="1:5" ht="15.75" thickBot="1">
      <c r="A14" s="337" t="s">
        <v>1522</v>
      </c>
      <c r="B14" s="343"/>
      <c r="C14" s="2064"/>
      <c r="D14" s="2064"/>
      <c r="E14" s="2052"/>
    </row>
    <row r="15" spans="1:5" ht="13.5" thickBot="1">
      <c r="A15" s="347"/>
      <c r="B15" s="695"/>
      <c r="C15" s="861"/>
      <c r="D15" s="861"/>
      <c r="E15" s="862"/>
    </row>
    <row r="16" spans="1:5" ht="13.5" thickTop="1">
      <c r="A16" s="21"/>
      <c r="B16" s="343"/>
      <c r="C16" s="734"/>
      <c r="D16" s="734"/>
      <c r="E16" s="734"/>
    </row>
    <row r="17" spans="4:5" ht="15.75" thickBot="1">
      <c r="D17" s="494"/>
      <c r="E17" s="837" t="s">
        <v>174</v>
      </c>
    </row>
    <row r="18" spans="1:5" ht="15">
      <c r="A18" s="428"/>
      <c r="B18" s="429" t="s">
        <v>1463</v>
      </c>
      <c r="C18" s="430"/>
      <c r="D18" s="501">
        <v>11</v>
      </c>
      <c r="E18" s="1549"/>
    </row>
    <row r="19" spans="1:5" ht="15">
      <c r="A19" s="431"/>
      <c r="B19" s="432" t="s">
        <v>1464</v>
      </c>
      <c r="C19" s="433"/>
      <c r="D19" s="62">
        <v>12</v>
      </c>
      <c r="E19" s="1505"/>
    </row>
    <row r="20" spans="1:5" ht="25.5">
      <c r="A20" s="431"/>
      <c r="B20" s="434" t="s">
        <v>1465</v>
      </c>
      <c r="C20" s="435" t="s">
        <v>1466</v>
      </c>
      <c r="D20" s="62">
        <v>13</v>
      </c>
      <c r="E20" s="1505"/>
    </row>
    <row r="21" spans="1:5" ht="18" customHeight="1">
      <c r="A21" s="431"/>
      <c r="B21" s="436"/>
      <c r="C21" s="435" t="s">
        <v>1467</v>
      </c>
      <c r="D21" s="62">
        <v>14</v>
      </c>
      <c r="E21" s="1505"/>
    </row>
    <row r="22" spans="1:5" s="18" customFormat="1" ht="15">
      <c r="A22" s="1441"/>
      <c r="B22" s="1442" t="s">
        <v>1468</v>
      </c>
      <c r="C22" s="1443"/>
      <c r="D22" s="62">
        <v>15</v>
      </c>
      <c r="E22" s="1551">
        <f>E20+E21</f>
        <v>0</v>
      </c>
    </row>
    <row r="23" spans="1:5" s="18" customFormat="1" ht="15.75" customHeight="1">
      <c r="A23" s="1441"/>
      <c r="B23" s="1444" t="s">
        <v>1469</v>
      </c>
      <c r="C23" s="1443"/>
      <c r="D23" s="62">
        <v>16</v>
      </c>
      <c r="E23" s="1551">
        <f>E18+E19+E22</f>
        <v>0</v>
      </c>
    </row>
    <row r="24" spans="1:5" ht="17.25" customHeight="1">
      <c r="A24" s="431" t="s">
        <v>1470</v>
      </c>
      <c r="B24" s="432" t="s">
        <v>1471</v>
      </c>
      <c r="C24" s="433"/>
      <c r="D24" s="62">
        <v>17</v>
      </c>
      <c r="E24" s="1505"/>
    </row>
    <row r="25" spans="1:5" ht="15">
      <c r="A25" s="431"/>
      <c r="B25" s="432" t="s">
        <v>1472</v>
      </c>
      <c r="C25" s="433"/>
      <c r="D25" s="62">
        <v>18</v>
      </c>
      <c r="E25" s="1505"/>
    </row>
    <row r="26" spans="1:5" ht="15">
      <c r="A26" s="431"/>
      <c r="B26" s="432" t="s">
        <v>1473</v>
      </c>
      <c r="C26" s="433"/>
      <c r="D26" s="62">
        <v>19</v>
      </c>
      <c r="E26" s="1505"/>
    </row>
    <row r="27" spans="1:5" ht="15">
      <c r="A27" s="431"/>
      <c r="B27" s="432" t="s">
        <v>1474</v>
      </c>
      <c r="C27" s="433"/>
      <c r="D27" s="62">
        <v>20</v>
      </c>
      <c r="E27" s="1505"/>
    </row>
    <row r="28" spans="1:5" s="18" customFormat="1" ht="15">
      <c r="A28" s="1441"/>
      <c r="B28" s="1445" t="s">
        <v>1475</v>
      </c>
      <c r="C28" s="1443"/>
      <c r="D28" s="62">
        <v>21</v>
      </c>
      <c r="E28" s="1551">
        <f>SUM(E24:E27)</f>
        <v>0</v>
      </c>
    </row>
    <row r="29" spans="1:5" s="18" customFormat="1" ht="27" customHeight="1">
      <c r="A29" s="1446"/>
      <c r="B29" s="2404" t="s">
        <v>1480</v>
      </c>
      <c r="C29" s="2405"/>
      <c r="D29" s="62">
        <v>29</v>
      </c>
      <c r="E29" s="1551">
        <f>E23-E28</f>
        <v>0</v>
      </c>
    </row>
    <row r="30" spans="1:5" ht="15">
      <c r="A30" s="437"/>
      <c r="B30" s="438" t="s">
        <v>1533</v>
      </c>
      <c r="C30" s="439"/>
      <c r="D30" s="62">
        <v>31</v>
      </c>
      <c r="E30" s="1505"/>
    </row>
    <row r="31" spans="1:5" ht="25.5" customHeight="1">
      <c r="A31" s="431"/>
      <c r="B31" s="440" t="s">
        <v>1534</v>
      </c>
      <c r="C31" s="441" t="s">
        <v>1535</v>
      </c>
      <c r="D31" s="62">
        <v>32</v>
      </c>
      <c r="E31" s="1505"/>
    </row>
    <row r="32" spans="1:5" ht="25.5">
      <c r="A32" s="431" t="s">
        <v>1536</v>
      </c>
      <c r="B32" s="442"/>
      <c r="C32" s="443" t="s">
        <v>1537</v>
      </c>
      <c r="D32" s="62">
        <v>33</v>
      </c>
      <c r="E32" s="1505"/>
    </row>
    <row r="33" spans="1:5" s="18" customFormat="1" ht="15">
      <c r="A33" s="1441"/>
      <c r="B33" s="1448" t="s">
        <v>1538</v>
      </c>
      <c r="C33" s="1449"/>
      <c r="D33" s="62">
        <v>34</v>
      </c>
      <c r="E33" s="1551">
        <f>E31+E32</f>
        <v>0</v>
      </c>
    </row>
    <row r="34" spans="1:5" ht="15">
      <c r="A34" s="431"/>
      <c r="B34" s="438" t="s">
        <v>1539</v>
      </c>
      <c r="C34" s="444"/>
      <c r="D34" s="62">
        <v>35</v>
      </c>
      <c r="E34" s="1505"/>
    </row>
    <row r="35" spans="1:5" s="18" customFormat="1" ht="15">
      <c r="A35" s="1446"/>
      <c r="B35" s="1447" t="s">
        <v>1540</v>
      </c>
      <c r="C35" s="1449"/>
      <c r="D35" s="62">
        <v>39</v>
      </c>
      <c r="E35" s="1551">
        <f>E30+E33+E34</f>
        <v>0</v>
      </c>
    </row>
    <row r="36" spans="1:5" ht="15">
      <c r="A36" s="437"/>
      <c r="B36" s="432" t="s">
        <v>1464</v>
      </c>
      <c r="C36" s="445"/>
      <c r="D36" s="62">
        <v>41</v>
      </c>
      <c r="E36" s="1505"/>
    </row>
    <row r="37" spans="1:5" ht="15">
      <c r="A37" s="198"/>
      <c r="B37" s="72"/>
      <c r="C37" s="435" t="s">
        <v>1541</v>
      </c>
      <c r="D37" s="62">
        <v>42</v>
      </c>
      <c r="E37" s="1505"/>
    </row>
    <row r="38" spans="1:5" ht="15">
      <c r="A38" s="198"/>
      <c r="B38" s="446" t="s">
        <v>1542</v>
      </c>
      <c r="C38" s="435" t="s">
        <v>1543</v>
      </c>
      <c r="D38" s="62">
        <v>43</v>
      </c>
      <c r="E38" s="1505"/>
    </row>
    <row r="39" spans="1:5" ht="15">
      <c r="A39" s="198"/>
      <c r="B39" s="447" t="s">
        <v>1544</v>
      </c>
      <c r="C39" s="435" t="s">
        <v>1545</v>
      </c>
      <c r="D39" s="62">
        <v>44</v>
      </c>
      <c r="E39" s="1505"/>
    </row>
    <row r="40" spans="1:5" ht="15">
      <c r="A40" s="448" t="s">
        <v>1546</v>
      </c>
      <c r="B40" s="449"/>
      <c r="C40" s="435" t="s">
        <v>1547</v>
      </c>
      <c r="D40" s="62">
        <v>45</v>
      </c>
      <c r="E40" s="1505"/>
    </row>
    <row r="41" spans="1:5" s="18" customFormat="1" ht="15">
      <c r="A41" s="198" t="s">
        <v>1548</v>
      </c>
      <c r="B41" s="1450" t="s">
        <v>1549</v>
      </c>
      <c r="C41" s="1451"/>
      <c r="D41" s="62">
        <v>46</v>
      </c>
      <c r="E41" s="1551">
        <f>SUM(E36:E40)</f>
        <v>0</v>
      </c>
    </row>
    <row r="42" spans="1:5" ht="15">
      <c r="A42" s="198"/>
      <c r="B42" s="450" t="s">
        <v>1550</v>
      </c>
      <c r="C42" s="451"/>
      <c r="D42" s="62">
        <v>47</v>
      </c>
      <c r="E42" s="1505">
        <f>E22</f>
        <v>0</v>
      </c>
    </row>
    <row r="43" spans="1:5" s="18" customFormat="1" ht="15">
      <c r="A43" s="1307"/>
      <c r="B43" s="1450" t="s">
        <v>1551</v>
      </c>
      <c r="C43" s="1451"/>
      <c r="D43" s="62">
        <v>48</v>
      </c>
      <c r="E43" s="1551">
        <f>E41+E42</f>
        <v>0</v>
      </c>
    </row>
    <row r="44" spans="1:5" ht="26.25" customHeight="1">
      <c r="A44" s="198"/>
      <c r="B44" s="2406" t="s">
        <v>1552</v>
      </c>
      <c r="C44" s="2348"/>
      <c r="D44" s="62">
        <v>49</v>
      </c>
      <c r="E44" s="1505"/>
    </row>
    <row r="45" spans="1:5" s="18" customFormat="1" ht="15">
      <c r="A45" s="1452"/>
      <c r="B45" s="1450" t="s">
        <v>1553</v>
      </c>
      <c r="C45" s="1451"/>
      <c r="D45" s="62">
        <v>59</v>
      </c>
      <c r="E45" s="1551">
        <f>E43+E44</f>
        <v>0</v>
      </c>
    </row>
    <row r="46" spans="1:5" ht="15">
      <c r="A46" s="452" t="s">
        <v>1554</v>
      </c>
      <c r="B46" s="453"/>
      <c r="C46" s="451"/>
      <c r="D46" s="62">
        <v>61</v>
      </c>
      <c r="E46" s="1505" t="e">
        <f>E41/E43*100</f>
        <v>#DIV/0!</v>
      </c>
    </row>
    <row r="47" spans="1:5" ht="15">
      <c r="A47" s="2407" t="s">
        <v>662</v>
      </c>
      <c r="B47" s="450" t="s">
        <v>902</v>
      </c>
      <c r="C47" s="433"/>
      <c r="D47" s="62">
        <v>62</v>
      </c>
      <c r="E47" s="1505"/>
    </row>
    <row r="48" spans="1:5" ht="15">
      <c r="A48" s="2390"/>
      <c r="B48" s="450" t="s">
        <v>903</v>
      </c>
      <c r="C48" s="433"/>
      <c r="D48" s="62">
        <v>63</v>
      </c>
      <c r="E48" s="1505"/>
    </row>
    <row r="49" spans="1:5" ht="15.75" thickBot="1">
      <c r="A49" s="2408"/>
      <c r="B49" s="454" t="s">
        <v>904</v>
      </c>
      <c r="C49" s="455"/>
      <c r="D49" s="563">
        <v>64</v>
      </c>
      <c r="E49" s="1509"/>
    </row>
    <row r="50" spans="1:5" ht="15">
      <c r="A50" s="456"/>
      <c r="B50" s="457"/>
      <c r="C50" s="456"/>
      <c r="D50" s="511"/>
      <c r="E50" s="21"/>
    </row>
    <row r="51" spans="1:5" ht="15">
      <c r="A51" s="456"/>
      <c r="B51" s="457"/>
      <c r="C51" s="456"/>
      <c r="D51" s="511"/>
      <c r="E51" s="21"/>
    </row>
    <row r="52" spans="1:5" ht="15">
      <c r="A52" s="458"/>
      <c r="B52" s="459"/>
      <c r="C52" s="458"/>
      <c r="D52" s="671"/>
      <c r="E52" s="13"/>
    </row>
    <row r="53" spans="1:5" ht="12.75">
      <c r="A53" s="342" t="s">
        <v>1175</v>
      </c>
      <c r="B53" s="342"/>
      <c r="E53" s="331" t="s">
        <v>202</v>
      </c>
    </row>
    <row r="54" spans="1:5" ht="12.75">
      <c r="A54" s="342" t="s">
        <v>660</v>
      </c>
      <c r="B54" s="82"/>
      <c r="E54" s="331" t="s">
        <v>661</v>
      </c>
    </row>
  </sheetData>
  <mergeCells count="6">
    <mergeCell ref="B29:C29"/>
    <mergeCell ref="B44:C44"/>
    <mergeCell ref="A47:A49"/>
    <mergeCell ref="C10:E10"/>
    <mergeCell ref="C12:E12"/>
    <mergeCell ref="C14:E14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7"/>
  <sheetViews>
    <sheetView zoomScale="80" zoomScaleNormal="80" workbookViewId="0" topLeftCell="B1">
      <selection activeCell="F5" sqref="F5:J5"/>
    </sheetView>
  </sheetViews>
  <sheetFormatPr defaultColWidth="9.140625" defaultRowHeight="12.75"/>
  <cols>
    <col min="1" max="1" width="20.00390625" style="1" customWidth="1"/>
    <col min="2" max="12" width="12.7109375" style="1" customWidth="1"/>
    <col min="13" max="16384" width="9.140625" style="1" customWidth="1"/>
  </cols>
  <sheetData>
    <row r="1" ht="12.75"/>
    <row r="2" ht="12.75"/>
    <row r="3" ht="12.75"/>
    <row r="4" spans="1:12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6"/>
    </row>
    <row r="5" spans="1:12" ht="15">
      <c r="A5" s="341" t="s">
        <v>1174</v>
      </c>
      <c r="B5" s="858"/>
      <c r="D5" s="324"/>
      <c r="F5" s="79"/>
      <c r="G5" s="79"/>
      <c r="H5" s="79"/>
      <c r="I5" s="79"/>
      <c r="J5" s="79"/>
      <c r="K5" s="79"/>
      <c r="L5" s="79"/>
    </row>
    <row r="6" spans="1:12" ht="15.75">
      <c r="A6" s="725" t="s">
        <v>1571</v>
      </c>
      <c r="B6" s="815"/>
      <c r="C6" s="18"/>
      <c r="D6" s="324"/>
      <c r="F6" s="79"/>
      <c r="G6" s="79"/>
      <c r="H6" s="79"/>
      <c r="I6" s="79"/>
      <c r="J6" s="79"/>
      <c r="L6" s="79"/>
    </row>
    <row r="7" spans="1:12" ht="15.75">
      <c r="A7" s="725"/>
      <c r="B7" s="815"/>
      <c r="C7" s="18"/>
      <c r="D7" s="324"/>
      <c r="F7" s="1174"/>
      <c r="G7" s="352"/>
      <c r="H7" s="352"/>
      <c r="I7" s="352"/>
      <c r="J7" s="79"/>
      <c r="K7" s="79"/>
      <c r="L7" s="79"/>
    </row>
    <row r="8" spans="1:12" ht="15.75" thickBot="1">
      <c r="A8" s="341"/>
      <c r="B8" s="859"/>
      <c r="D8" s="324"/>
      <c r="F8" s="79"/>
      <c r="G8" s="79"/>
      <c r="H8" s="79"/>
      <c r="I8" s="79"/>
      <c r="J8" s="79"/>
      <c r="K8" s="79"/>
      <c r="L8" s="79"/>
    </row>
    <row r="9" spans="1:12" ht="13.5" thickTop="1">
      <c r="A9" s="771"/>
      <c r="B9" s="772"/>
      <c r="C9" s="916"/>
      <c r="D9" s="916"/>
      <c r="E9" s="916"/>
      <c r="F9" s="916"/>
      <c r="G9" s="916"/>
      <c r="H9" s="916"/>
      <c r="I9" s="916"/>
      <c r="J9" s="916"/>
      <c r="K9" s="916"/>
      <c r="L9" s="730"/>
    </row>
    <row r="10" spans="1:12" ht="15.75" thickBot="1">
      <c r="A10" s="337" t="s">
        <v>983</v>
      </c>
      <c r="B10" s="343"/>
      <c r="C10" s="21"/>
      <c r="D10" s="21"/>
      <c r="E10" s="21"/>
      <c r="F10" s="352"/>
      <c r="G10" s="2207">
        <f>'Cover '!F5</f>
        <v>0</v>
      </c>
      <c r="H10" s="2207"/>
      <c r="I10" s="2207"/>
      <c r="J10" s="2207"/>
      <c r="K10" s="2207"/>
      <c r="L10" s="2208"/>
    </row>
    <row r="11" spans="1:12" ht="15">
      <c r="A11" s="337"/>
      <c r="B11" s="343"/>
      <c r="C11" s="21"/>
      <c r="D11" s="21"/>
      <c r="E11" s="21"/>
      <c r="F11" s="352"/>
      <c r="G11" s="352"/>
      <c r="H11" s="352"/>
      <c r="I11" s="352"/>
      <c r="J11" s="352"/>
      <c r="K11" s="352"/>
      <c r="L11" s="774"/>
    </row>
    <row r="12" spans="1:12" ht="15.75" thickBot="1">
      <c r="A12" s="337" t="s">
        <v>1524</v>
      </c>
      <c r="B12" s="343"/>
      <c r="C12" s="21"/>
      <c r="D12" s="21"/>
      <c r="E12" s="21"/>
      <c r="F12" s="352"/>
      <c r="G12" s="2207">
        <f>'Cover '!F7</f>
        <v>0</v>
      </c>
      <c r="H12" s="2207"/>
      <c r="I12" s="2207"/>
      <c r="J12" s="2207"/>
      <c r="K12" s="2207"/>
      <c r="L12" s="2208"/>
    </row>
    <row r="13" spans="1:12" ht="12.75">
      <c r="A13" s="330"/>
      <c r="B13" s="343"/>
      <c r="C13" s="734"/>
      <c r="D13" s="734"/>
      <c r="E13" s="21"/>
      <c r="F13" s="352"/>
      <c r="G13" s="352"/>
      <c r="H13" s="352"/>
      <c r="I13" s="352"/>
      <c r="J13" s="352"/>
      <c r="K13" s="352"/>
      <c r="L13" s="812"/>
    </row>
    <row r="14" spans="1:12" ht="15.75" thickBot="1">
      <c r="A14" s="337" t="s">
        <v>1522</v>
      </c>
      <c r="B14" s="343"/>
      <c r="C14" s="21"/>
      <c r="D14" s="21"/>
      <c r="E14" s="21"/>
      <c r="F14" s="352"/>
      <c r="G14" s="2207"/>
      <c r="H14" s="2207"/>
      <c r="I14" s="2207"/>
      <c r="J14" s="2207"/>
      <c r="K14" s="2207"/>
      <c r="L14" s="2208"/>
    </row>
    <row r="15" spans="1:12" ht="13.5" thickBot="1">
      <c r="A15" s="347"/>
      <c r="B15" s="695"/>
      <c r="C15" s="813"/>
      <c r="D15" s="813"/>
      <c r="E15" s="813"/>
      <c r="F15" s="813"/>
      <c r="G15" s="917"/>
      <c r="H15" s="917"/>
      <c r="I15" s="917"/>
      <c r="J15" s="917"/>
      <c r="K15" s="917"/>
      <c r="L15" s="862"/>
    </row>
    <row r="16" spans="1:12" ht="13.5" thickTop="1">
      <c r="A16" s="21"/>
      <c r="B16" s="343"/>
      <c r="C16" s="734"/>
      <c r="D16" s="734"/>
      <c r="E16" s="734"/>
      <c r="F16" s="734"/>
      <c r="G16" s="352"/>
      <c r="H16" s="352"/>
      <c r="I16" s="352"/>
      <c r="J16" s="352"/>
      <c r="K16" s="352"/>
      <c r="L16" s="734"/>
    </row>
    <row r="17" spans="1:12" ht="12.75">
      <c r="A17" s="21"/>
      <c r="B17" s="343"/>
      <c r="C17" s="734"/>
      <c r="D17" s="734"/>
      <c r="E17" s="734"/>
      <c r="F17" s="734"/>
      <c r="G17" s="352"/>
      <c r="H17" s="352"/>
      <c r="I17" s="352"/>
      <c r="J17" s="352"/>
      <c r="K17" s="352"/>
      <c r="L17" s="734"/>
    </row>
    <row r="18" ht="13.5" thickBot="1">
      <c r="L18" s="1453" t="s">
        <v>174</v>
      </c>
    </row>
    <row r="19" spans="1:12" ht="24">
      <c r="A19" s="215" t="s">
        <v>1572</v>
      </c>
      <c r="B19" s="214" t="s">
        <v>1573</v>
      </c>
      <c r="C19" s="1169"/>
      <c r="D19" s="209" t="s">
        <v>1443</v>
      </c>
      <c r="E19" s="209" t="s">
        <v>1574</v>
      </c>
      <c r="F19" s="214" t="s">
        <v>1575</v>
      </c>
      <c r="G19" s="1169"/>
      <c r="H19" s="209" t="s">
        <v>1576</v>
      </c>
      <c r="I19" s="209" t="s">
        <v>1577</v>
      </c>
      <c r="J19" s="214" t="s">
        <v>1578</v>
      </c>
      <c r="K19" s="1169"/>
      <c r="L19" s="211" t="s">
        <v>1579</v>
      </c>
    </row>
    <row r="20" spans="1:12" ht="56.25">
      <c r="A20" s="944"/>
      <c r="B20" s="75" t="s">
        <v>1580</v>
      </c>
      <c r="C20" s="75" t="s">
        <v>1581</v>
      </c>
      <c r="D20" s="80"/>
      <c r="E20" s="80" t="s">
        <v>1582</v>
      </c>
      <c r="F20" s="75" t="s">
        <v>811</v>
      </c>
      <c r="G20" s="75" t="s">
        <v>1583</v>
      </c>
      <c r="H20" s="80" t="s">
        <v>1584</v>
      </c>
      <c r="I20" s="80" t="s">
        <v>1585</v>
      </c>
      <c r="J20" s="75" t="s">
        <v>811</v>
      </c>
      <c r="K20" s="75" t="s">
        <v>1583</v>
      </c>
      <c r="L20" s="220" t="s">
        <v>1586</v>
      </c>
    </row>
    <row r="21" spans="1:12" ht="13.5" thickBot="1">
      <c r="A21" s="922">
        <v>1</v>
      </c>
      <c r="B21" s="74">
        <v>2</v>
      </c>
      <c r="C21" s="74">
        <v>3</v>
      </c>
      <c r="D21" s="74">
        <v>4</v>
      </c>
      <c r="E21" s="74">
        <v>5</v>
      </c>
      <c r="F21" s="74">
        <v>6</v>
      </c>
      <c r="G21" s="74">
        <v>7</v>
      </c>
      <c r="H21" s="74">
        <v>8</v>
      </c>
      <c r="I21" s="74">
        <v>9</v>
      </c>
      <c r="J21" s="74">
        <v>10</v>
      </c>
      <c r="K21" s="74">
        <v>11</v>
      </c>
      <c r="L21" s="923">
        <v>12</v>
      </c>
    </row>
    <row r="22" spans="1:12" ht="12.75">
      <c r="A22" s="77"/>
      <c r="B22" s="1613"/>
      <c r="C22" s="1613"/>
      <c r="D22" s="1613"/>
      <c r="E22" s="1613"/>
      <c r="F22" s="1613"/>
      <c r="G22" s="1613"/>
      <c r="H22" s="1613"/>
      <c r="I22" s="1613"/>
      <c r="J22" s="1613"/>
      <c r="K22" s="1613"/>
      <c r="L22" s="1614"/>
    </row>
    <row r="23" spans="1:12" ht="12.75">
      <c r="A23" s="78"/>
      <c r="B23" s="1615"/>
      <c r="C23" s="1615"/>
      <c r="D23" s="1615"/>
      <c r="E23" s="1615"/>
      <c r="F23" s="1615"/>
      <c r="G23" s="1615"/>
      <c r="H23" s="1615"/>
      <c r="I23" s="1615"/>
      <c r="J23" s="1615"/>
      <c r="K23" s="1615"/>
      <c r="L23" s="1616"/>
    </row>
    <row r="24" spans="1:12" ht="12.75">
      <c r="A24" s="78"/>
      <c r="B24" s="1615"/>
      <c r="C24" s="1615"/>
      <c r="D24" s="1615"/>
      <c r="E24" s="1615"/>
      <c r="F24" s="1615"/>
      <c r="G24" s="1615"/>
      <c r="H24" s="1615"/>
      <c r="I24" s="1615"/>
      <c r="J24" s="1615"/>
      <c r="K24" s="1615"/>
      <c r="L24" s="1616"/>
    </row>
    <row r="25" spans="1:12" ht="12.75">
      <c r="A25" s="78"/>
      <c r="B25" s="1615"/>
      <c r="C25" s="1615"/>
      <c r="D25" s="1615"/>
      <c r="E25" s="1615"/>
      <c r="F25" s="1615"/>
      <c r="G25" s="1615"/>
      <c r="H25" s="1615"/>
      <c r="I25" s="1615"/>
      <c r="J25" s="1615"/>
      <c r="K25" s="1615"/>
      <c r="L25" s="1616"/>
    </row>
    <row r="26" spans="1:12" ht="12.75">
      <c r="A26" s="78"/>
      <c r="B26" s="1615"/>
      <c r="C26" s="1615"/>
      <c r="D26" s="1615"/>
      <c r="E26" s="1615"/>
      <c r="F26" s="1615"/>
      <c r="G26" s="1615"/>
      <c r="H26" s="1615"/>
      <c r="I26" s="1615"/>
      <c r="J26" s="1615"/>
      <c r="K26" s="1615"/>
      <c r="L26" s="1616"/>
    </row>
    <row r="27" spans="1:12" ht="12.75">
      <c r="A27" s="78"/>
      <c r="B27" s="1615"/>
      <c r="C27" s="1615"/>
      <c r="D27" s="1615"/>
      <c r="E27" s="1615"/>
      <c r="F27" s="1615"/>
      <c r="G27" s="1615"/>
      <c r="H27" s="1615"/>
      <c r="I27" s="1615"/>
      <c r="J27" s="1615"/>
      <c r="K27" s="1615"/>
      <c r="L27" s="1616"/>
    </row>
    <row r="28" spans="1:12" ht="12.75">
      <c r="A28" s="78"/>
      <c r="B28" s="1615"/>
      <c r="C28" s="1615"/>
      <c r="D28" s="1615"/>
      <c r="E28" s="1615"/>
      <c r="F28" s="1615"/>
      <c r="G28" s="1615"/>
      <c r="H28" s="1615"/>
      <c r="I28" s="1615"/>
      <c r="J28" s="1615"/>
      <c r="K28" s="1615"/>
      <c r="L28" s="1616"/>
    </row>
    <row r="29" spans="1:12" ht="12.75">
      <c r="A29" s="78"/>
      <c r="B29" s="1617"/>
      <c r="C29" s="1617"/>
      <c r="D29" s="1617"/>
      <c r="E29" s="1617"/>
      <c r="F29" s="1617"/>
      <c r="G29" s="1617"/>
      <c r="H29" s="1617"/>
      <c r="I29" s="1617"/>
      <c r="J29" s="1617"/>
      <c r="K29" s="1617"/>
      <c r="L29" s="1618"/>
    </row>
    <row r="30" spans="1:12" ht="12.75">
      <c r="A30" s="78"/>
      <c r="B30" s="1617"/>
      <c r="C30" s="1617"/>
      <c r="D30" s="1617"/>
      <c r="E30" s="1617"/>
      <c r="F30" s="1617"/>
      <c r="G30" s="1617"/>
      <c r="H30" s="1617"/>
      <c r="I30" s="1617"/>
      <c r="J30" s="1617"/>
      <c r="K30" s="1617"/>
      <c r="L30" s="1618"/>
    </row>
    <row r="31" spans="1:12" ht="13.5" thickBot="1">
      <c r="A31" s="81"/>
      <c r="B31" s="1619"/>
      <c r="C31" s="1619"/>
      <c r="D31" s="1619"/>
      <c r="E31" s="1619"/>
      <c r="F31" s="1619"/>
      <c r="G31" s="1619"/>
      <c r="H31" s="1619"/>
      <c r="I31" s="1619"/>
      <c r="J31" s="1619"/>
      <c r="K31" s="1619"/>
      <c r="L31" s="1620"/>
    </row>
    <row r="32" spans="1:12" ht="12.75">
      <c r="A32" s="460"/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</row>
    <row r="33" spans="1:12" ht="12.75">
      <c r="A33" s="460"/>
      <c r="B33" s="1173"/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</row>
    <row r="34" spans="1:12" ht="12.75">
      <c r="A34" s="460"/>
      <c r="B34" s="1173"/>
      <c r="C34" s="1173"/>
      <c r="D34" s="1173"/>
      <c r="E34" s="1173"/>
      <c r="F34" s="1173"/>
      <c r="G34" s="1173"/>
      <c r="H34" s="1173"/>
      <c r="I34" s="1173"/>
      <c r="J34" s="1173"/>
      <c r="K34" s="1173"/>
      <c r="L34" s="1173"/>
    </row>
    <row r="35" spans="1:12" ht="15">
      <c r="A35" s="634"/>
      <c r="B35" s="296"/>
      <c r="C35" s="634"/>
      <c r="D35" s="671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342" t="s">
        <v>1175</v>
      </c>
      <c r="B36" s="342"/>
      <c r="L36" s="331" t="s">
        <v>202</v>
      </c>
    </row>
    <row r="37" spans="1:12" ht="12.75">
      <c r="A37" s="342" t="s">
        <v>663</v>
      </c>
      <c r="B37" s="82"/>
      <c r="L37" s="331" t="s">
        <v>668</v>
      </c>
    </row>
  </sheetData>
  <mergeCells count="3">
    <mergeCell ref="G10:L10"/>
    <mergeCell ref="G12:L12"/>
    <mergeCell ref="G14:L14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0"/>
  <sheetViews>
    <sheetView zoomScale="80" zoomScaleNormal="80" workbookViewId="0" topLeftCell="B1">
      <selection activeCell="F5" sqref="F5:J5"/>
    </sheetView>
  </sheetViews>
  <sheetFormatPr defaultColWidth="9.140625" defaultRowHeight="12.75"/>
  <cols>
    <col min="1" max="1" width="37.140625" style="1" customWidth="1"/>
    <col min="2" max="2" width="21.8515625" style="1" customWidth="1"/>
    <col min="3" max="4" width="22.140625" style="1" customWidth="1"/>
    <col min="5" max="5" width="21.28125" style="1" customWidth="1"/>
    <col min="6" max="6" width="20.140625" style="1" customWidth="1"/>
    <col min="7" max="7" width="19.7109375" style="1" customWidth="1"/>
    <col min="8" max="8" width="17.7109375" style="1" customWidth="1"/>
    <col min="9" max="16384" width="9.140625" style="1" customWidth="1"/>
  </cols>
  <sheetData>
    <row r="4" spans="1:8" ht="12.75">
      <c r="A4" s="79"/>
      <c r="H4" s="76"/>
    </row>
    <row r="5" spans="1:4" ht="15">
      <c r="A5" s="341" t="s">
        <v>1174</v>
      </c>
      <c r="B5" s="858"/>
      <c r="D5" s="324"/>
    </row>
    <row r="6" spans="1:4" ht="15.75">
      <c r="A6" s="725" t="s">
        <v>1423</v>
      </c>
      <c r="B6" s="815"/>
      <c r="C6" s="18"/>
      <c r="D6" s="324"/>
    </row>
    <row r="7" spans="1:4" ht="15.75" thickBot="1">
      <c r="A7" s="341"/>
      <c r="B7" s="859"/>
      <c r="D7" s="324"/>
    </row>
    <row r="8" spans="1:8" ht="13.5" thickTop="1">
      <c r="A8" s="771"/>
      <c r="B8" s="772"/>
      <c r="C8" s="729"/>
      <c r="D8" s="729"/>
      <c r="E8" s="729"/>
      <c r="F8" s="729"/>
      <c r="G8" s="729"/>
      <c r="H8" s="730"/>
    </row>
    <row r="9" spans="1:8" ht="15.75" thickBot="1">
      <c r="A9" s="337" t="s">
        <v>983</v>
      </c>
      <c r="B9" s="343"/>
      <c r="C9" s="1032"/>
      <c r="D9" s="2064">
        <f>'Cover '!F5</f>
        <v>0</v>
      </c>
      <c r="E9" s="2064"/>
      <c r="F9" s="2064"/>
      <c r="G9" s="2064"/>
      <c r="H9" s="2052"/>
    </row>
    <row r="10" spans="1:8" ht="12.75">
      <c r="A10" s="330"/>
      <c r="B10" s="343"/>
      <c r="C10" s="734"/>
      <c r="D10" s="811"/>
      <c r="E10" s="811"/>
      <c r="F10" s="811"/>
      <c r="G10" s="811"/>
      <c r="H10" s="812"/>
    </row>
    <row r="11" spans="1:8" ht="15.75" thickBot="1">
      <c r="A11" s="337" t="s">
        <v>1524</v>
      </c>
      <c r="B11" s="343"/>
      <c r="C11" s="21"/>
      <c r="D11" s="2064">
        <f>'Cover '!F7</f>
        <v>0</v>
      </c>
      <c r="E11" s="2064"/>
      <c r="F11" s="2064"/>
      <c r="G11" s="2064"/>
      <c r="H11" s="2052"/>
    </row>
    <row r="12" spans="1:8" ht="13.5" thickBot="1">
      <c r="A12" s="347"/>
      <c r="B12" s="695"/>
      <c r="C12" s="813"/>
      <c r="D12" s="861"/>
      <c r="E12" s="861"/>
      <c r="F12" s="861"/>
      <c r="G12" s="861"/>
      <c r="H12" s="862"/>
    </row>
    <row r="13" spans="1:8" ht="13.5" thickTop="1">
      <c r="A13" s="21"/>
      <c r="B13" s="343"/>
      <c r="C13" s="734"/>
      <c r="D13" s="734"/>
      <c r="E13" s="734"/>
      <c r="F13" s="734"/>
      <c r="G13" s="734"/>
      <c r="H13" s="734"/>
    </row>
    <row r="14" spans="1:8" ht="13.5" thickBot="1">
      <c r="A14" s="21"/>
      <c r="B14" s="343"/>
      <c r="C14" s="734"/>
      <c r="D14" s="734"/>
      <c r="E14" s="734"/>
      <c r="F14" s="734"/>
      <c r="G14" s="734"/>
      <c r="H14" s="837" t="s">
        <v>174</v>
      </c>
    </row>
    <row r="15" spans="1:8" ht="74.25" customHeight="1">
      <c r="A15" s="401" t="s">
        <v>1424</v>
      </c>
      <c r="B15" s="372" t="s">
        <v>1425</v>
      </c>
      <c r="C15" s="372" t="s">
        <v>1426</v>
      </c>
      <c r="D15" s="372" t="s">
        <v>1427</v>
      </c>
      <c r="E15" s="372" t="s">
        <v>1428</v>
      </c>
      <c r="F15" s="372" t="s">
        <v>1429</v>
      </c>
      <c r="G15" s="372" t="s">
        <v>1430</v>
      </c>
      <c r="H15" s="373" t="s">
        <v>889</v>
      </c>
    </row>
    <row r="16" spans="1:8" ht="16.5" thickBot="1">
      <c r="A16" s="402">
        <v>1</v>
      </c>
      <c r="B16" s="376">
        <v>2</v>
      </c>
      <c r="C16" s="376">
        <v>3</v>
      </c>
      <c r="D16" s="376">
        <v>4</v>
      </c>
      <c r="E16" s="376">
        <v>5</v>
      </c>
      <c r="F16" s="376">
        <v>6</v>
      </c>
      <c r="G16" s="376">
        <v>7</v>
      </c>
      <c r="H16" s="377">
        <v>8</v>
      </c>
    </row>
    <row r="17" spans="1:8" ht="15">
      <c r="A17" s="403"/>
      <c r="B17" s="1605"/>
      <c r="C17" s="1605"/>
      <c r="D17" s="1605">
        <f>B17+C17</f>
        <v>0</v>
      </c>
      <c r="E17" s="1605"/>
      <c r="F17" s="1605"/>
      <c r="G17" s="1605"/>
      <c r="H17" s="1606">
        <f>D17-E17-F17-G17</f>
        <v>0</v>
      </c>
    </row>
    <row r="18" spans="1:8" ht="15">
      <c r="A18" s="404"/>
      <c r="B18" s="1609"/>
      <c r="C18" s="1609"/>
      <c r="D18" s="1609">
        <f>B18+C18</f>
        <v>0</v>
      </c>
      <c r="E18" s="1609"/>
      <c r="F18" s="1609"/>
      <c r="G18" s="1609"/>
      <c r="H18" s="1610">
        <f>D18-E18-F18-G18</f>
        <v>0</v>
      </c>
    </row>
    <row r="19" spans="1:8" ht="15">
      <c r="A19" s="404"/>
      <c r="B19" s="1609"/>
      <c r="C19" s="1609"/>
      <c r="D19" s="1609">
        <f aca="true" t="shared" si="0" ref="D19:D29">B19+C19</f>
        <v>0</v>
      </c>
      <c r="E19" s="1609"/>
      <c r="F19" s="1609"/>
      <c r="G19" s="1609"/>
      <c r="H19" s="1610">
        <f aca="true" t="shared" si="1" ref="H19:H29">D19-E19-F19-G19</f>
        <v>0</v>
      </c>
    </row>
    <row r="20" spans="1:8" ht="15">
      <c r="A20" s="404"/>
      <c r="B20" s="1609"/>
      <c r="C20" s="1609"/>
      <c r="D20" s="1609">
        <f t="shared" si="0"/>
        <v>0</v>
      </c>
      <c r="E20" s="1609"/>
      <c r="F20" s="1609"/>
      <c r="G20" s="1609"/>
      <c r="H20" s="1610">
        <f t="shared" si="1"/>
        <v>0</v>
      </c>
    </row>
    <row r="21" spans="1:8" ht="15">
      <c r="A21" s="404"/>
      <c r="B21" s="1609"/>
      <c r="C21" s="1609"/>
      <c r="D21" s="1609">
        <f t="shared" si="0"/>
        <v>0</v>
      </c>
      <c r="E21" s="1609"/>
      <c r="F21" s="1609"/>
      <c r="G21" s="1609"/>
      <c r="H21" s="1610">
        <f t="shared" si="1"/>
        <v>0</v>
      </c>
    </row>
    <row r="22" spans="1:8" ht="15">
      <c r="A22" s="404"/>
      <c r="B22" s="1609"/>
      <c r="C22" s="1609"/>
      <c r="D22" s="1609">
        <f t="shared" si="0"/>
        <v>0</v>
      </c>
      <c r="E22" s="1609"/>
      <c r="F22" s="1609"/>
      <c r="G22" s="1609"/>
      <c r="H22" s="1610">
        <f t="shared" si="1"/>
        <v>0</v>
      </c>
    </row>
    <row r="23" spans="1:8" ht="15">
      <c r="A23" s="404"/>
      <c r="B23" s="1609"/>
      <c r="C23" s="1609"/>
      <c r="D23" s="1609">
        <f t="shared" si="0"/>
        <v>0</v>
      </c>
      <c r="E23" s="1609"/>
      <c r="F23" s="1609"/>
      <c r="G23" s="1609"/>
      <c r="H23" s="1610">
        <f t="shared" si="1"/>
        <v>0</v>
      </c>
    </row>
    <row r="24" spans="1:8" ht="15">
      <c r="A24" s="404"/>
      <c r="B24" s="1609"/>
      <c r="C24" s="1609"/>
      <c r="D24" s="1609">
        <f t="shared" si="0"/>
        <v>0</v>
      </c>
      <c r="E24" s="1609"/>
      <c r="F24" s="1609"/>
      <c r="G24" s="1609"/>
      <c r="H24" s="1610">
        <f t="shared" si="1"/>
        <v>0</v>
      </c>
    </row>
    <row r="25" spans="1:8" ht="15">
      <c r="A25" s="404"/>
      <c r="B25" s="1609"/>
      <c r="C25" s="1609"/>
      <c r="D25" s="1609">
        <f t="shared" si="0"/>
        <v>0</v>
      </c>
      <c r="E25" s="1609"/>
      <c r="F25" s="1609"/>
      <c r="G25" s="1609"/>
      <c r="H25" s="1610">
        <f t="shared" si="1"/>
        <v>0</v>
      </c>
    </row>
    <row r="26" spans="1:8" ht="15">
      <c r="A26" s="404"/>
      <c r="B26" s="1609"/>
      <c r="C26" s="1609"/>
      <c r="D26" s="1609">
        <f t="shared" si="0"/>
        <v>0</v>
      </c>
      <c r="E26" s="1609"/>
      <c r="F26" s="1609"/>
      <c r="G26" s="1609"/>
      <c r="H26" s="1610">
        <f t="shared" si="1"/>
        <v>0</v>
      </c>
    </row>
    <row r="27" spans="1:8" ht="15">
      <c r="A27" s="404"/>
      <c r="B27" s="1609"/>
      <c r="C27" s="1609"/>
      <c r="D27" s="1609">
        <f t="shared" si="0"/>
        <v>0</v>
      </c>
      <c r="E27" s="1609"/>
      <c r="F27" s="1609"/>
      <c r="G27" s="1609"/>
      <c r="H27" s="1610">
        <f t="shared" si="1"/>
        <v>0</v>
      </c>
    </row>
    <row r="28" spans="1:8" ht="15">
      <c r="A28" s="404"/>
      <c r="B28" s="1609"/>
      <c r="C28" s="1609"/>
      <c r="D28" s="1609">
        <f t="shared" si="0"/>
        <v>0</v>
      </c>
      <c r="E28" s="1609"/>
      <c r="F28" s="1609"/>
      <c r="G28" s="1609"/>
      <c r="H28" s="1610">
        <f t="shared" si="1"/>
        <v>0</v>
      </c>
    </row>
    <row r="29" spans="1:8" ht="15.75" thickBot="1">
      <c r="A29" s="404"/>
      <c r="B29" s="1621"/>
      <c r="C29" s="1621"/>
      <c r="D29" s="1609">
        <f t="shared" si="0"/>
        <v>0</v>
      </c>
      <c r="E29" s="1621"/>
      <c r="F29" s="1621"/>
      <c r="G29" s="1621"/>
      <c r="H29" s="1610">
        <f t="shared" si="1"/>
        <v>0</v>
      </c>
    </row>
    <row r="30" spans="1:8" ht="16.5" thickBot="1">
      <c r="A30" s="405" t="s">
        <v>1431</v>
      </c>
      <c r="B30" s="1622">
        <f>SUM(B17:B29)</f>
        <v>0</v>
      </c>
      <c r="C30" s="1623">
        <f aca="true" t="shared" si="2" ref="C30:H30">SUM(C17:C29)</f>
        <v>0</v>
      </c>
      <c r="D30" s="1623">
        <f t="shared" si="2"/>
        <v>0</v>
      </c>
      <c r="E30" s="1623">
        <f t="shared" si="2"/>
        <v>0</v>
      </c>
      <c r="F30" s="1623">
        <f t="shared" si="2"/>
        <v>0</v>
      </c>
      <c r="G30" s="1623">
        <f t="shared" si="2"/>
        <v>0</v>
      </c>
      <c r="H30" s="1624">
        <f t="shared" si="2"/>
        <v>0</v>
      </c>
    </row>
    <row r="31" spans="1:8" ht="15.75">
      <c r="A31" s="406"/>
      <c r="B31" s="407"/>
      <c r="C31" s="407"/>
      <c r="D31" s="407"/>
      <c r="E31" s="407"/>
      <c r="F31" s="407"/>
      <c r="G31" s="407"/>
      <c r="H31" s="407"/>
    </row>
    <row r="32" spans="1:8" ht="15.75">
      <c r="A32" s="406"/>
      <c r="B32" s="407"/>
      <c r="C32" s="407"/>
      <c r="D32" s="407"/>
      <c r="E32" s="407"/>
      <c r="F32" s="407"/>
      <c r="G32" s="407"/>
      <c r="H32" s="407"/>
    </row>
    <row r="33" spans="1:8" ht="15.75">
      <c r="A33" s="406"/>
      <c r="B33" s="407"/>
      <c r="C33" s="407"/>
      <c r="D33" s="407"/>
      <c r="E33" s="407"/>
      <c r="F33" s="407"/>
      <c r="G33" s="407"/>
      <c r="H33" s="407"/>
    </row>
    <row r="34" spans="1:8" ht="15.75">
      <c r="A34" s="406"/>
      <c r="B34" s="407"/>
      <c r="C34" s="407"/>
      <c r="D34" s="407"/>
      <c r="E34" s="407"/>
      <c r="F34" s="407"/>
      <c r="G34" s="407"/>
      <c r="H34" s="407"/>
    </row>
    <row r="35" spans="1:8" ht="15.75">
      <c r="A35" s="406"/>
      <c r="B35" s="407"/>
      <c r="C35" s="407"/>
      <c r="D35" s="407"/>
      <c r="E35" s="407"/>
      <c r="F35" s="407"/>
      <c r="G35" s="407"/>
      <c r="H35" s="407"/>
    </row>
    <row r="36" spans="1:8" ht="15.75">
      <c r="A36" s="406"/>
      <c r="B36" s="407"/>
      <c r="C36" s="407"/>
      <c r="D36" s="407"/>
      <c r="E36" s="407"/>
      <c r="F36" s="407"/>
      <c r="G36" s="407"/>
      <c r="H36" s="407"/>
    </row>
    <row r="37" spans="1:8" ht="15">
      <c r="A37" s="984"/>
      <c r="B37" s="1173"/>
      <c r="C37" s="1173"/>
      <c r="D37" s="1173"/>
      <c r="E37" s="1173"/>
      <c r="F37" s="1173"/>
      <c r="G37" s="1173"/>
      <c r="H37" s="1173"/>
    </row>
    <row r="38" spans="3:8" ht="12.75">
      <c r="C38" s="13"/>
      <c r="D38" s="13"/>
      <c r="E38" s="13"/>
      <c r="F38" s="13"/>
      <c r="G38" s="13"/>
      <c r="H38" s="13"/>
    </row>
    <row r="39" spans="1:8" ht="12.75">
      <c r="A39" s="334" t="s">
        <v>1175</v>
      </c>
      <c r="B39" s="334"/>
      <c r="H39" s="331" t="s">
        <v>1146</v>
      </c>
    </row>
    <row r="40" spans="1:8" ht="12.75">
      <c r="A40" s="342" t="s">
        <v>669</v>
      </c>
      <c r="B40" s="82"/>
      <c r="H40" s="331" t="s">
        <v>670</v>
      </c>
    </row>
  </sheetData>
  <mergeCells count="2">
    <mergeCell ref="D9:H9"/>
    <mergeCell ref="D11:H11"/>
  </mergeCells>
  <printOptions/>
  <pageMargins left="0.75" right="0.75" top="1" bottom="1" header="0.5" footer="0.5"/>
  <pageSetup fitToHeight="1" fitToWidth="1" horizontalDpi="600" verticalDpi="600" orientation="landscape" paperSize="9" scale="6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0"/>
  <sheetViews>
    <sheetView zoomScale="80" zoomScaleNormal="80" workbookViewId="0" topLeftCell="A1">
      <selection activeCell="F5" sqref="F5:J5"/>
    </sheetView>
  </sheetViews>
  <sheetFormatPr defaultColWidth="9.140625" defaultRowHeight="12.75"/>
  <cols>
    <col min="1" max="1" width="84.7109375" style="1" customWidth="1"/>
    <col min="2" max="2" width="4.7109375" style="1" customWidth="1"/>
    <col min="3" max="3" width="18.8515625" style="1" customWidth="1"/>
    <col min="4" max="16384" width="9.140625" style="1" customWidth="1"/>
  </cols>
  <sheetData>
    <row r="1" ht="12.75"/>
    <row r="2" ht="12.75"/>
    <row r="3" ht="12.75"/>
    <row r="4" spans="1:3" ht="15">
      <c r="A4" s="79"/>
      <c r="B4" s="494"/>
      <c r="C4" s="1009"/>
    </row>
    <row r="5" spans="1:4" ht="15">
      <c r="A5" s="341" t="s">
        <v>1174</v>
      </c>
      <c r="B5" s="858"/>
      <c r="D5" s="324"/>
    </row>
    <row r="6" spans="1:4" ht="15.75">
      <c r="A6" s="725" t="s">
        <v>1018</v>
      </c>
      <c r="B6" s="815"/>
      <c r="C6" s="18"/>
      <c r="D6" s="324"/>
    </row>
    <row r="7" spans="1:4" ht="15.75" thickBot="1">
      <c r="A7" s="341"/>
      <c r="B7" s="859"/>
      <c r="D7" s="324"/>
    </row>
    <row r="8" spans="1:7" ht="13.5" thickTop="1">
      <c r="A8" s="771"/>
      <c r="B8" s="772"/>
      <c r="C8" s="730"/>
      <c r="D8" s="734"/>
      <c r="E8" s="734"/>
      <c r="F8" s="734"/>
      <c r="G8" s="734"/>
    </row>
    <row r="9" spans="1:7" ht="15.75" thickBot="1">
      <c r="A9" s="337" t="s">
        <v>983</v>
      </c>
      <c r="B9" s="2064">
        <f>'Cover '!F5</f>
        <v>0</v>
      </c>
      <c r="C9" s="2052"/>
      <c r="D9" s="21"/>
      <c r="E9" s="21"/>
      <c r="F9" s="21"/>
      <c r="G9" s="21"/>
    </row>
    <row r="10" spans="1:7" ht="12.75">
      <c r="A10" s="330"/>
      <c r="B10" s="811"/>
      <c r="C10" s="812"/>
      <c r="D10" s="734"/>
      <c r="E10" s="734"/>
      <c r="F10" s="734"/>
      <c r="G10" s="734"/>
    </row>
    <row r="11" spans="1:7" ht="15.75" thickBot="1">
      <c r="A11" s="337" t="s">
        <v>1524</v>
      </c>
      <c r="B11" s="2064">
        <f>'Cover '!F7</f>
        <v>0</v>
      </c>
      <c r="C11" s="2052"/>
      <c r="D11" s="21"/>
      <c r="E11" s="21"/>
      <c r="F11" s="21"/>
      <c r="G11" s="21"/>
    </row>
    <row r="12" spans="1:7" ht="13.5" thickBot="1">
      <c r="A12" s="347"/>
      <c r="B12" s="861"/>
      <c r="C12" s="862"/>
      <c r="D12" s="734"/>
      <c r="E12" s="734"/>
      <c r="F12" s="734"/>
      <c r="G12" s="734"/>
    </row>
    <row r="13" spans="1:7" ht="13.5" thickTop="1">
      <c r="A13" s="21"/>
      <c r="B13" s="734"/>
      <c r="C13" s="734"/>
      <c r="D13" s="734"/>
      <c r="E13" s="734"/>
      <c r="F13" s="734"/>
      <c r="G13" s="734"/>
    </row>
    <row r="14" spans="2:3" ht="15.75" thickBot="1">
      <c r="B14" s="494"/>
      <c r="C14" s="855" t="s">
        <v>174</v>
      </c>
    </row>
    <row r="15" spans="1:3" ht="15.75">
      <c r="A15" s="409" t="s">
        <v>1432</v>
      </c>
      <c r="B15" s="379">
        <v>11</v>
      </c>
      <c r="C15" s="1574"/>
    </row>
    <row r="16" spans="1:3" ht="22.5" customHeight="1">
      <c r="A16" s="378" t="s">
        <v>1433</v>
      </c>
      <c r="B16" s="380">
        <v>12</v>
      </c>
      <c r="C16" s="1576"/>
    </row>
    <row r="17" spans="1:3" ht="21.75" customHeight="1">
      <c r="A17" s="378" t="s">
        <v>1434</v>
      </c>
      <c r="B17" s="380">
        <v>13</v>
      </c>
      <c r="C17" s="1576"/>
    </row>
    <row r="18" spans="1:3" ht="15.75">
      <c r="A18" s="378" t="s">
        <v>1371</v>
      </c>
      <c r="B18" s="380">
        <v>14</v>
      </c>
      <c r="C18" s="1576"/>
    </row>
    <row r="19" spans="1:3" ht="18" customHeight="1">
      <c r="A19" s="597" t="s">
        <v>1435</v>
      </c>
      <c r="B19" s="380">
        <v>19</v>
      </c>
      <c r="C19" s="1578">
        <f>SUM(C15:C18)</f>
        <v>0</v>
      </c>
    </row>
    <row r="20" spans="1:3" ht="15.75" customHeight="1">
      <c r="A20" s="378" t="s">
        <v>1436</v>
      </c>
      <c r="B20" s="380">
        <v>21</v>
      </c>
      <c r="C20" s="1576"/>
    </row>
    <row r="21" spans="1:3" ht="18" customHeight="1">
      <c r="A21" s="378" t="s">
        <v>1437</v>
      </c>
      <c r="B21" s="380">
        <v>22</v>
      </c>
      <c r="C21" s="1576"/>
    </row>
    <row r="22" spans="1:3" ht="20.25" customHeight="1">
      <c r="A22" s="378" t="s">
        <v>1013</v>
      </c>
      <c r="B22" s="380">
        <v>23</v>
      </c>
      <c r="C22" s="1576"/>
    </row>
    <row r="23" spans="1:3" ht="19.5" customHeight="1">
      <c r="A23" s="378" t="s">
        <v>1014</v>
      </c>
      <c r="B23" s="380">
        <v>24</v>
      </c>
      <c r="C23" s="1576"/>
    </row>
    <row r="24" spans="1:3" ht="21.75" customHeight="1">
      <c r="A24" s="378" t="s">
        <v>1438</v>
      </c>
      <c r="B24" s="380">
        <v>25</v>
      </c>
      <c r="C24" s="1576"/>
    </row>
    <row r="25" spans="1:3" ht="18.75" customHeight="1">
      <c r="A25" s="378" t="s">
        <v>1378</v>
      </c>
      <c r="B25" s="380">
        <v>26</v>
      </c>
      <c r="C25" s="1576"/>
    </row>
    <row r="26" spans="1:3" ht="18.75" customHeight="1">
      <c r="A26" s="597" t="s">
        <v>1380</v>
      </c>
      <c r="B26" s="380">
        <v>29</v>
      </c>
      <c r="C26" s="1578">
        <f>SUM(C20:C25)</f>
        <v>0</v>
      </c>
    </row>
    <row r="27" spans="1:3" ht="18.75" customHeight="1">
      <c r="A27" s="378" t="s">
        <v>1439</v>
      </c>
      <c r="B27" s="380">
        <v>39</v>
      </c>
      <c r="C27" s="1576">
        <f>C19-C26</f>
        <v>0</v>
      </c>
    </row>
    <row r="28" spans="1:3" ht="18.75" customHeight="1">
      <c r="A28" s="378" t="s">
        <v>1440</v>
      </c>
      <c r="B28" s="380">
        <v>49</v>
      </c>
      <c r="C28" s="1576"/>
    </row>
    <row r="29" spans="1:3" ht="20.25" customHeight="1" thickBot="1">
      <c r="A29" s="382" t="s">
        <v>1441</v>
      </c>
      <c r="B29" s="383">
        <v>59</v>
      </c>
      <c r="C29" s="1625">
        <f>C27+C28</f>
        <v>0</v>
      </c>
    </row>
    <row r="30" spans="1:3" ht="20.25" customHeight="1">
      <c r="A30" s="398"/>
      <c r="B30" s="399"/>
      <c r="C30" s="340"/>
    </row>
    <row r="31" spans="1:3" ht="20.25" customHeight="1">
      <c r="A31" s="398"/>
      <c r="B31" s="399"/>
      <c r="C31" s="340"/>
    </row>
    <row r="32" spans="1:3" ht="20.25" customHeight="1">
      <c r="A32" s="398"/>
      <c r="B32" s="399"/>
      <c r="C32" s="340"/>
    </row>
    <row r="33" spans="1:3" ht="20.25" customHeight="1">
      <c r="A33" s="398"/>
      <c r="B33" s="399"/>
      <c r="C33" s="340"/>
    </row>
    <row r="34" spans="1:3" ht="20.25" customHeight="1">
      <c r="A34" s="398"/>
      <c r="B34" s="399"/>
      <c r="C34" s="340"/>
    </row>
    <row r="35" spans="1:3" ht="20.25" customHeight="1">
      <c r="A35" s="398"/>
      <c r="B35" s="399"/>
      <c r="C35" s="340"/>
    </row>
    <row r="36" spans="1:3" ht="20.25" customHeight="1">
      <c r="A36" s="398"/>
      <c r="B36" s="399"/>
      <c r="C36" s="340"/>
    </row>
    <row r="37" spans="1:3" ht="20.25" customHeight="1">
      <c r="A37" s="398"/>
      <c r="B37" s="399"/>
      <c r="C37" s="340"/>
    </row>
    <row r="38" spans="1:3" ht="20.25" customHeight="1">
      <c r="A38" s="398"/>
      <c r="B38" s="399"/>
      <c r="C38" s="340"/>
    </row>
    <row r="39" spans="1:3" ht="20.25" customHeight="1">
      <c r="A39" s="398"/>
      <c r="B39" s="399"/>
      <c r="C39" s="340"/>
    </row>
    <row r="40" spans="1:3" ht="20.25" customHeight="1">
      <c r="A40" s="398"/>
      <c r="B40" s="399"/>
      <c r="C40" s="340"/>
    </row>
    <row r="41" spans="1:3" ht="20.25" customHeight="1">
      <c r="A41" s="398"/>
      <c r="B41" s="399"/>
      <c r="C41" s="340"/>
    </row>
    <row r="42" spans="1:3" ht="20.25" customHeight="1">
      <c r="A42" s="398"/>
      <c r="B42" s="399"/>
      <c r="C42" s="340"/>
    </row>
    <row r="43" spans="1:3" ht="20.25" customHeight="1">
      <c r="A43" s="398"/>
      <c r="B43" s="399"/>
      <c r="C43" s="340"/>
    </row>
    <row r="44" spans="1:3" ht="20.25" customHeight="1">
      <c r="A44" s="398"/>
      <c r="B44" s="399"/>
      <c r="C44" s="340"/>
    </row>
    <row r="45" spans="1:3" ht="20.25" customHeight="1">
      <c r="A45" s="398"/>
      <c r="B45" s="399"/>
      <c r="C45" s="340"/>
    </row>
    <row r="46" spans="1:3" ht="15">
      <c r="A46" s="65"/>
      <c r="B46" s="511"/>
      <c r="C46" s="21"/>
    </row>
    <row r="47" spans="1:3" ht="15">
      <c r="A47" s="65"/>
      <c r="B47" s="511"/>
      <c r="C47" s="21"/>
    </row>
    <row r="48" spans="3:8" ht="12.75">
      <c r="C48" s="13"/>
      <c r="D48" s="21"/>
      <c r="E48" s="21"/>
      <c r="F48" s="21"/>
      <c r="G48" s="21"/>
      <c r="H48" s="21"/>
    </row>
    <row r="49" spans="1:8" ht="12.75">
      <c r="A49" s="334" t="s">
        <v>1175</v>
      </c>
      <c r="B49" s="334"/>
      <c r="C49" s="331" t="s">
        <v>202</v>
      </c>
      <c r="D49" s="21"/>
      <c r="E49" s="21"/>
      <c r="F49" s="21"/>
      <c r="G49" s="21"/>
      <c r="H49" s="21"/>
    </row>
    <row r="50" spans="1:8" ht="12.75">
      <c r="A50" s="342" t="s">
        <v>671</v>
      </c>
      <c r="B50" s="82"/>
      <c r="C50" s="331" t="s">
        <v>672</v>
      </c>
      <c r="D50" s="21"/>
      <c r="E50" s="21"/>
      <c r="F50" s="21"/>
      <c r="G50" s="21"/>
      <c r="H50" s="21"/>
    </row>
  </sheetData>
  <mergeCells count="2">
    <mergeCell ref="B9:C9"/>
    <mergeCell ref="B11:C11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0"/>
  <sheetViews>
    <sheetView zoomScale="75" zoomScaleNormal="75" workbookViewId="0" topLeftCell="B1">
      <selection activeCell="F5" sqref="F5:J5"/>
    </sheetView>
  </sheetViews>
  <sheetFormatPr defaultColWidth="9.140625" defaultRowHeight="12.75"/>
  <cols>
    <col min="1" max="1" width="21.00390625" style="1" customWidth="1"/>
    <col min="2" max="2" width="9.7109375" style="1" customWidth="1"/>
    <col min="3" max="3" width="10.140625" style="1" customWidth="1"/>
    <col min="4" max="4" width="9.140625" style="1" customWidth="1"/>
    <col min="5" max="5" width="9.7109375" style="1" customWidth="1"/>
    <col min="6" max="6" width="9.00390625" style="1" customWidth="1"/>
    <col min="7" max="7" width="9.57421875" style="1" customWidth="1"/>
    <col min="8" max="8" width="8.421875" style="1" customWidth="1"/>
    <col min="9" max="9" width="8.57421875" style="1" customWidth="1"/>
    <col min="10" max="10" width="11.7109375" style="1" customWidth="1"/>
    <col min="11" max="11" width="9.421875" style="1" customWidth="1"/>
    <col min="12" max="12" width="9.7109375" style="1" customWidth="1"/>
    <col min="13" max="13" width="10.57421875" style="1" customWidth="1"/>
    <col min="14" max="14" width="16.28125" style="1" customWidth="1"/>
    <col min="15" max="15" width="10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6"/>
      <c r="P4" s="79"/>
    </row>
    <row r="5" spans="1:16" ht="15">
      <c r="A5" s="341" t="s">
        <v>1174</v>
      </c>
      <c r="B5" s="858"/>
      <c r="D5" s="32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725" t="s">
        <v>1587</v>
      </c>
      <c r="B6" s="815"/>
      <c r="C6" s="18"/>
      <c r="D6" s="324"/>
      <c r="F6" s="79"/>
      <c r="G6" s="79"/>
      <c r="H6" s="79"/>
      <c r="I6" s="79"/>
      <c r="J6" s="79"/>
      <c r="L6" s="79"/>
      <c r="M6" s="79"/>
      <c r="N6" s="79"/>
      <c r="O6" s="79"/>
      <c r="P6" s="79"/>
    </row>
    <row r="7" spans="1:16" ht="15.75">
      <c r="A7" s="725"/>
      <c r="B7" s="815"/>
      <c r="C7" s="18"/>
      <c r="D7" s="324"/>
      <c r="F7" s="1174"/>
      <c r="G7" s="352"/>
      <c r="H7" s="352"/>
      <c r="I7" s="352"/>
      <c r="J7" s="79"/>
      <c r="K7" s="79"/>
      <c r="L7" s="79"/>
      <c r="M7" s="79"/>
      <c r="N7" s="79"/>
      <c r="O7" s="79"/>
      <c r="P7" s="79"/>
    </row>
    <row r="8" spans="1:16" ht="15.75" thickBot="1">
      <c r="A8" s="341"/>
      <c r="B8" s="859"/>
      <c r="D8" s="324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3.5" thickTop="1">
      <c r="A9" s="771"/>
      <c r="B9" s="772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730"/>
      <c r="P9" s="79"/>
    </row>
    <row r="10" spans="1:16" ht="15.75" thickBot="1">
      <c r="A10" s="337" t="s">
        <v>983</v>
      </c>
      <c r="B10" s="343"/>
      <c r="C10" s="21"/>
      <c r="D10" s="21"/>
      <c r="E10" s="21"/>
      <c r="F10" s="352"/>
      <c r="G10" s="352"/>
      <c r="H10" s="352"/>
      <c r="I10" s="352"/>
      <c r="J10" s="2207">
        <f>'Cover '!F5</f>
        <v>0</v>
      </c>
      <c r="K10" s="2207"/>
      <c r="L10" s="2207"/>
      <c r="M10" s="2207"/>
      <c r="N10" s="2207"/>
      <c r="O10" s="2208"/>
      <c r="P10" s="79"/>
    </row>
    <row r="11" spans="1:16" ht="15">
      <c r="A11" s="337"/>
      <c r="B11" s="343"/>
      <c r="C11" s="21"/>
      <c r="D11" s="21"/>
      <c r="E11" s="21"/>
      <c r="F11" s="352"/>
      <c r="G11" s="352"/>
      <c r="H11" s="352"/>
      <c r="I11" s="352"/>
      <c r="J11" s="352"/>
      <c r="K11" s="352"/>
      <c r="L11" s="352"/>
      <c r="M11" s="352"/>
      <c r="N11" s="352"/>
      <c r="O11" s="774"/>
      <c r="P11" s="79"/>
    </row>
    <row r="12" spans="1:16" ht="15.75" thickBot="1">
      <c r="A12" s="337" t="s">
        <v>1524</v>
      </c>
      <c r="B12" s="343"/>
      <c r="C12" s="21"/>
      <c r="D12" s="21"/>
      <c r="E12" s="21"/>
      <c r="F12" s="352"/>
      <c r="G12" s="352"/>
      <c r="H12" s="352"/>
      <c r="I12" s="352"/>
      <c r="J12" s="2207">
        <f>'Cover '!F7</f>
        <v>0</v>
      </c>
      <c r="K12" s="2207"/>
      <c r="L12" s="2207"/>
      <c r="M12" s="2207"/>
      <c r="N12" s="2207"/>
      <c r="O12" s="2208"/>
      <c r="P12" s="79"/>
    </row>
    <row r="13" spans="1:16" ht="12.75">
      <c r="A13" s="330"/>
      <c r="B13" s="343"/>
      <c r="C13" s="734"/>
      <c r="D13" s="734"/>
      <c r="E13" s="21"/>
      <c r="F13" s="352"/>
      <c r="G13" s="352"/>
      <c r="H13" s="352"/>
      <c r="I13" s="352"/>
      <c r="J13" s="352"/>
      <c r="K13" s="352"/>
      <c r="L13" s="352"/>
      <c r="M13" s="352"/>
      <c r="N13" s="352"/>
      <c r="O13" s="735"/>
      <c r="P13" s="79"/>
    </row>
    <row r="14" spans="1:16" ht="15.75" thickBot="1">
      <c r="A14" s="337" t="s">
        <v>1296</v>
      </c>
      <c r="B14" s="343"/>
      <c r="C14" s="21"/>
      <c r="D14" s="21"/>
      <c r="E14" s="21"/>
      <c r="F14" s="352"/>
      <c r="G14" s="352"/>
      <c r="H14" s="352"/>
      <c r="I14" s="352"/>
      <c r="J14" s="2207"/>
      <c r="K14" s="2207"/>
      <c r="L14" s="2207"/>
      <c r="M14" s="2207"/>
      <c r="N14" s="2207"/>
      <c r="O14" s="2208"/>
      <c r="P14" s="79"/>
    </row>
    <row r="15" spans="1:16" ht="13.5" thickBot="1">
      <c r="A15" s="347"/>
      <c r="B15" s="695"/>
      <c r="C15" s="813"/>
      <c r="D15" s="813"/>
      <c r="E15" s="813"/>
      <c r="F15" s="813"/>
      <c r="G15" s="917"/>
      <c r="H15" s="917"/>
      <c r="I15" s="917"/>
      <c r="J15" s="917"/>
      <c r="K15" s="917"/>
      <c r="L15" s="917"/>
      <c r="M15" s="917"/>
      <c r="N15" s="917"/>
      <c r="O15" s="862"/>
      <c r="P15" s="79"/>
    </row>
    <row r="16" spans="1:16" ht="13.5" thickTop="1">
      <c r="A16" s="21"/>
      <c r="B16" s="343"/>
      <c r="C16" s="734"/>
      <c r="D16" s="734"/>
      <c r="E16" s="734"/>
      <c r="F16" s="734"/>
      <c r="G16" s="352"/>
      <c r="H16" s="352"/>
      <c r="I16" s="352"/>
      <c r="J16" s="352"/>
      <c r="K16" s="352"/>
      <c r="L16" s="352"/>
      <c r="M16" s="352"/>
      <c r="N16" s="352"/>
      <c r="O16" s="734"/>
      <c r="P16" s="79"/>
    </row>
    <row r="17" spans="1:16" ht="13.5" thickBo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53" t="s">
        <v>174</v>
      </c>
      <c r="P17" s="149"/>
    </row>
    <row r="18" spans="1:15" ht="33.75">
      <c r="A18" s="216" t="s">
        <v>1572</v>
      </c>
      <c r="B18" s="214" t="s">
        <v>1573</v>
      </c>
      <c r="C18" s="1175"/>
      <c r="D18" s="209" t="s">
        <v>1443</v>
      </c>
      <c r="E18" s="1176" t="s">
        <v>1588</v>
      </c>
      <c r="F18" s="1176"/>
      <c r="G18" s="1176"/>
      <c r="H18" s="214" t="s">
        <v>1575</v>
      </c>
      <c r="I18" s="1176"/>
      <c r="J18" s="2409" t="s">
        <v>675</v>
      </c>
      <c r="K18" s="1176" t="s">
        <v>1589</v>
      </c>
      <c r="L18" s="1176"/>
      <c r="M18" s="214" t="s">
        <v>1430</v>
      </c>
      <c r="N18" s="1176"/>
      <c r="O18" s="211" t="s">
        <v>676</v>
      </c>
    </row>
    <row r="19" spans="1:15" ht="53.25" customHeight="1">
      <c r="A19" s="1177"/>
      <c r="B19" s="75" t="s">
        <v>1580</v>
      </c>
      <c r="C19" s="75" t="s">
        <v>1581</v>
      </c>
      <c r="D19" s="80"/>
      <c r="E19" s="80" t="s">
        <v>1590</v>
      </c>
      <c r="F19" s="75" t="s">
        <v>1591</v>
      </c>
      <c r="G19" s="75" t="s">
        <v>1592</v>
      </c>
      <c r="H19" s="75" t="s">
        <v>811</v>
      </c>
      <c r="I19" s="80" t="s">
        <v>1583</v>
      </c>
      <c r="J19" s="2410"/>
      <c r="K19" s="80" t="s">
        <v>1593</v>
      </c>
      <c r="L19" s="80" t="s">
        <v>1594</v>
      </c>
      <c r="M19" s="75" t="s">
        <v>1595</v>
      </c>
      <c r="N19" s="75" t="s">
        <v>1596</v>
      </c>
      <c r="O19" s="220"/>
    </row>
    <row r="20" spans="1:15" ht="13.5" thickBot="1">
      <c r="A20" s="922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74">
        <v>10</v>
      </c>
      <c r="K20" s="74">
        <v>11</v>
      </c>
      <c r="L20" s="74">
        <v>12</v>
      </c>
      <c r="M20" s="74">
        <v>13</v>
      </c>
      <c r="N20" s="74">
        <v>14</v>
      </c>
      <c r="O20" s="923">
        <v>15</v>
      </c>
    </row>
    <row r="21" spans="1:15" ht="12.75">
      <c r="A21" s="77"/>
      <c r="B21" s="1613"/>
      <c r="C21" s="1613"/>
      <c r="D21" s="1613"/>
      <c r="E21" s="1613"/>
      <c r="F21" s="1613"/>
      <c r="G21" s="1613"/>
      <c r="H21" s="1613"/>
      <c r="I21" s="1613"/>
      <c r="J21" s="1613"/>
      <c r="K21" s="1613"/>
      <c r="L21" s="1613"/>
      <c r="M21" s="1613"/>
      <c r="N21" s="1613"/>
      <c r="O21" s="1614"/>
    </row>
    <row r="22" spans="1:15" ht="12.75">
      <c r="A22" s="78"/>
      <c r="B22" s="1615"/>
      <c r="C22" s="1615"/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6"/>
    </row>
    <row r="23" spans="1:15" ht="12.75">
      <c r="A23" s="78"/>
      <c r="B23" s="1615"/>
      <c r="C23" s="1615"/>
      <c r="D23" s="1615"/>
      <c r="E23" s="1615"/>
      <c r="F23" s="1615"/>
      <c r="G23" s="1615"/>
      <c r="H23" s="1615"/>
      <c r="I23" s="1615"/>
      <c r="J23" s="1615"/>
      <c r="K23" s="1615"/>
      <c r="L23" s="1615"/>
      <c r="M23" s="1615"/>
      <c r="N23" s="1615"/>
      <c r="O23" s="1616"/>
    </row>
    <row r="24" spans="1:15" ht="12.75">
      <c r="A24" s="78"/>
      <c r="B24" s="1615"/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6"/>
    </row>
    <row r="25" spans="1:15" ht="12.75">
      <c r="A25" s="78"/>
      <c r="B25" s="1615"/>
      <c r="C25" s="1615"/>
      <c r="D25" s="1615"/>
      <c r="E25" s="1615"/>
      <c r="F25" s="1615"/>
      <c r="G25" s="1615"/>
      <c r="H25" s="1615"/>
      <c r="I25" s="1615"/>
      <c r="J25" s="1615"/>
      <c r="K25" s="1615"/>
      <c r="L25" s="1615"/>
      <c r="M25" s="1615"/>
      <c r="N25" s="1615"/>
      <c r="O25" s="1616"/>
    </row>
    <row r="26" spans="1:15" ht="12.75">
      <c r="A26" s="78"/>
      <c r="B26" s="1615"/>
      <c r="C26" s="1615"/>
      <c r="D26" s="1615"/>
      <c r="E26" s="1615"/>
      <c r="F26" s="1615"/>
      <c r="G26" s="1615"/>
      <c r="H26" s="1615"/>
      <c r="I26" s="1615"/>
      <c r="J26" s="1615"/>
      <c r="K26" s="1615"/>
      <c r="L26" s="1615"/>
      <c r="M26" s="1615"/>
      <c r="N26" s="1615"/>
      <c r="O26" s="1616"/>
    </row>
    <row r="27" spans="1:15" ht="12.75">
      <c r="A27" s="78"/>
      <c r="B27" s="1615"/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6"/>
    </row>
    <row r="28" spans="1:15" ht="12.75">
      <c r="A28" s="78"/>
      <c r="B28" s="1617"/>
      <c r="C28" s="1617"/>
      <c r="D28" s="1617"/>
      <c r="E28" s="1617"/>
      <c r="F28" s="1617"/>
      <c r="G28" s="1617"/>
      <c r="H28" s="1617"/>
      <c r="I28" s="1617"/>
      <c r="J28" s="1617"/>
      <c r="K28" s="1617"/>
      <c r="L28" s="1617"/>
      <c r="M28" s="1617"/>
      <c r="N28" s="1617"/>
      <c r="O28" s="1618"/>
    </row>
    <row r="29" spans="1:15" ht="12.75">
      <c r="A29" s="78"/>
      <c r="B29" s="1617"/>
      <c r="C29" s="1617"/>
      <c r="D29" s="1617"/>
      <c r="E29" s="1617"/>
      <c r="F29" s="1617"/>
      <c r="G29" s="1617"/>
      <c r="H29" s="1617"/>
      <c r="I29" s="1617"/>
      <c r="J29" s="1617"/>
      <c r="K29" s="1617"/>
      <c r="L29" s="1617"/>
      <c r="M29" s="1617"/>
      <c r="N29" s="1617"/>
      <c r="O29" s="1618"/>
    </row>
    <row r="30" spans="1:15" ht="13.5" thickBot="1">
      <c r="A30" s="81"/>
      <c r="B30" s="1619"/>
      <c r="C30" s="1619"/>
      <c r="D30" s="1619"/>
      <c r="E30" s="1619"/>
      <c r="F30" s="1619"/>
      <c r="G30" s="1619"/>
      <c r="H30" s="1619"/>
      <c r="I30" s="1619"/>
      <c r="J30" s="1619"/>
      <c r="K30" s="1619"/>
      <c r="L30" s="1619"/>
      <c r="M30" s="1619"/>
      <c r="N30" s="1619"/>
      <c r="O30" s="1620"/>
    </row>
    <row r="31" spans="1:15" ht="12.75">
      <c r="A31" s="460"/>
      <c r="B31" s="1173"/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</row>
    <row r="32" spans="1:15" ht="12.75">
      <c r="A32" s="460"/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</row>
    <row r="33" spans="1:15" ht="12.75">
      <c r="A33" s="460"/>
      <c r="B33" s="1173"/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</row>
    <row r="34" spans="1:15" ht="12.75">
      <c r="A34" s="460"/>
      <c r="B34" s="1173"/>
      <c r="C34" s="1173"/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3"/>
    </row>
    <row r="35" spans="1:15" ht="12.75">
      <c r="A35" s="460"/>
      <c r="B35" s="1173"/>
      <c r="C35" s="1173"/>
      <c r="D35" s="1173"/>
      <c r="E35" s="1173"/>
      <c r="F35" s="1173"/>
      <c r="G35" s="1173"/>
      <c r="H35" s="1173"/>
      <c r="I35" s="1173"/>
      <c r="J35" s="1173"/>
      <c r="K35" s="1173"/>
      <c r="L35" s="1173"/>
      <c r="M35" s="1173"/>
      <c r="N35" s="1173"/>
      <c r="O35" s="1173"/>
    </row>
    <row r="36" spans="1:15" ht="12.75">
      <c r="A36" s="460"/>
      <c r="B36" s="1173"/>
      <c r="C36" s="1173"/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</row>
    <row r="37" spans="1:15" ht="12.75">
      <c r="A37" s="460"/>
      <c r="B37" s="1173"/>
      <c r="C37" s="1173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</row>
    <row r="38" spans="1:15" ht="15">
      <c r="A38" s="634"/>
      <c r="B38" s="296"/>
      <c r="C38" s="634"/>
      <c r="D38" s="67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342" t="s">
        <v>1175</v>
      </c>
      <c r="B39" s="342"/>
      <c r="O39" s="331" t="s">
        <v>202</v>
      </c>
    </row>
    <row r="40" spans="1:15" ht="12.75">
      <c r="A40" s="342" t="s">
        <v>673</v>
      </c>
      <c r="B40" s="82"/>
      <c r="O40" s="331" t="s">
        <v>674</v>
      </c>
    </row>
  </sheetData>
  <mergeCells count="4">
    <mergeCell ref="J18:J19"/>
    <mergeCell ref="J10:O10"/>
    <mergeCell ref="J12:O12"/>
    <mergeCell ref="J14:O14"/>
  </mergeCells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9"/>
  <sheetViews>
    <sheetView zoomScale="80" zoomScaleNormal="80" workbookViewId="0" topLeftCell="D1">
      <selection activeCell="F5" sqref="F5:J5"/>
    </sheetView>
  </sheetViews>
  <sheetFormatPr defaultColWidth="9.140625" defaultRowHeight="12.75"/>
  <cols>
    <col min="1" max="1" width="22.140625" style="1" customWidth="1"/>
    <col min="2" max="2" width="6.7109375" style="1" customWidth="1"/>
    <col min="3" max="3" width="8.28125" style="1" customWidth="1"/>
    <col min="4" max="4" width="8.421875" style="1" customWidth="1"/>
    <col min="5" max="5" width="9.57421875" style="1" customWidth="1"/>
    <col min="6" max="6" width="12.140625" style="1" customWidth="1"/>
    <col min="7" max="7" width="12.00390625" style="1" customWidth="1"/>
    <col min="8" max="9" width="9.421875" style="1" customWidth="1"/>
    <col min="10" max="10" width="9.8515625" style="1" customWidth="1"/>
    <col min="11" max="11" width="10.28125" style="1" customWidth="1"/>
    <col min="12" max="12" width="9.28125" style="1" customWidth="1"/>
    <col min="13" max="13" width="8.28125" style="1" customWidth="1"/>
    <col min="14" max="14" width="15.140625" style="1" customWidth="1"/>
    <col min="15" max="15" width="11.140625" style="1" customWidth="1"/>
    <col min="16" max="16384" width="9.140625" style="1" customWidth="1"/>
  </cols>
  <sheetData>
    <row r="1" ht="12.75"/>
    <row r="2" ht="12.75"/>
    <row r="3" ht="12.75"/>
    <row r="4" spans="1:16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6"/>
      <c r="P4" s="79"/>
    </row>
    <row r="5" spans="1:16" ht="15">
      <c r="A5" s="341" t="s">
        <v>1174</v>
      </c>
      <c r="B5" s="858"/>
      <c r="D5" s="32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725" t="s">
        <v>1597</v>
      </c>
      <c r="B6" s="815"/>
      <c r="C6" s="18"/>
      <c r="D6" s="324"/>
      <c r="F6" s="79"/>
      <c r="G6" s="79"/>
      <c r="H6" s="79"/>
      <c r="I6" s="79"/>
      <c r="K6" s="79"/>
      <c r="L6" s="79"/>
      <c r="M6" s="79"/>
      <c r="N6" s="79"/>
      <c r="O6" s="79"/>
      <c r="P6" s="79"/>
    </row>
    <row r="7" spans="1:16" ht="15.75" thickBot="1">
      <c r="A7" s="341"/>
      <c r="B7" s="859"/>
      <c r="D7" s="324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3.5" thickTop="1">
      <c r="A8" s="771"/>
      <c r="B8" s="772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730"/>
      <c r="P8" s="79"/>
    </row>
    <row r="9" spans="1:16" ht="15.75" thickBot="1">
      <c r="A9" s="337" t="s">
        <v>983</v>
      </c>
      <c r="B9" s="343"/>
      <c r="C9" s="21"/>
      <c r="D9" s="21"/>
      <c r="E9" s="21"/>
      <c r="F9" s="352"/>
      <c r="G9" s="352"/>
      <c r="H9" s="352"/>
      <c r="I9" s="352"/>
      <c r="J9" s="2207">
        <f>'Cover '!F5</f>
        <v>0</v>
      </c>
      <c r="K9" s="2207"/>
      <c r="L9" s="2207"/>
      <c r="M9" s="2207"/>
      <c r="N9" s="2207"/>
      <c r="O9" s="2208"/>
      <c r="P9" s="79"/>
    </row>
    <row r="10" spans="1:16" ht="15">
      <c r="A10" s="337"/>
      <c r="B10" s="343"/>
      <c r="C10" s="21"/>
      <c r="D10" s="21"/>
      <c r="E10" s="21"/>
      <c r="F10" s="352"/>
      <c r="G10" s="352"/>
      <c r="H10" s="352"/>
      <c r="I10" s="352"/>
      <c r="J10" s="352"/>
      <c r="K10" s="352"/>
      <c r="L10" s="352"/>
      <c r="M10" s="352"/>
      <c r="N10" s="352"/>
      <c r="O10" s="774"/>
      <c r="P10" s="79"/>
    </row>
    <row r="11" spans="1:16" ht="15.75" thickBot="1">
      <c r="A11" s="337" t="s">
        <v>1524</v>
      </c>
      <c r="B11" s="343"/>
      <c r="C11" s="21"/>
      <c r="D11" s="21"/>
      <c r="E11" s="21"/>
      <c r="F11" s="352"/>
      <c r="G11" s="352"/>
      <c r="H11" s="352"/>
      <c r="I11" s="352"/>
      <c r="J11" s="2207">
        <f>'Cover '!F7</f>
        <v>0</v>
      </c>
      <c r="K11" s="2207"/>
      <c r="L11" s="2207"/>
      <c r="M11" s="2207"/>
      <c r="N11" s="2207"/>
      <c r="O11" s="2208"/>
      <c r="P11" s="79"/>
    </row>
    <row r="12" spans="1:16" ht="12.75">
      <c r="A12" s="330"/>
      <c r="B12" s="343"/>
      <c r="C12" s="734"/>
      <c r="D12" s="734"/>
      <c r="E12" s="21"/>
      <c r="F12" s="352"/>
      <c r="G12" s="352"/>
      <c r="H12" s="352"/>
      <c r="I12" s="352"/>
      <c r="J12" s="352"/>
      <c r="K12" s="352"/>
      <c r="L12" s="352"/>
      <c r="M12" s="352"/>
      <c r="N12" s="352"/>
      <c r="O12" s="735"/>
      <c r="P12" s="79"/>
    </row>
    <row r="13" spans="1:16" ht="15.75" thickBot="1">
      <c r="A13" s="337" t="s">
        <v>1296</v>
      </c>
      <c r="B13" s="343"/>
      <c r="C13" s="21"/>
      <c r="D13" s="21"/>
      <c r="E13" s="21"/>
      <c r="F13" s="352"/>
      <c r="G13" s="352"/>
      <c r="H13" s="352"/>
      <c r="I13" s="352"/>
      <c r="J13" s="2207"/>
      <c r="K13" s="2207"/>
      <c r="L13" s="2207"/>
      <c r="M13" s="2207"/>
      <c r="N13" s="2207"/>
      <c r="O13" s="2208"/>
      <c r="P13" s="79"/>
    </row>
    <row r="14" spans="1:16" ht="13.5" thickBot="1">
      <c r="A14" s="347"/>
      <c r="B14" s="695"/>
      <c r="C14" s="813"/>
      <c r="D14" s="813"/>
      <c r="E14" s="813"/>
      <c r="F14" s="813"/>
      <c r="G14" s="917"/>
      <c r="H14" s="917"/>
      <c r="I14" s="917"/>
      <c r="J14" s="917"/>
      <c r="K14" s="917"/>
      <c r="L14" s="917"/>
      <c r="M14" s="917"/>
      <c r="N14" s="917"/>
      <c r="O14" s="862"/>
      <c r="P14" s="79"/>
    </row>
    <row r="15" spans="1:16" ht="13.5" thickTop="1">
      <c r="A15" s="21"/>
      <c r="B15" s="343"/>
      <c r="C15" s="734"/>
      <c r="D15" s="734"/>
      <c r="E15" s="734"/>
      <c r="F15" s="734"/>
      <c r="G15" s="352"/>
      <c r="H15" s="352"/>
      <c r="I15" s="352"/>
      <c r="J15" s="352"/>
      <c r="K15" s="352"/>
      <c r="L15" s="352"/>
      <c r="M15" s="352"/>
      <c r="N15" s="352"/>
      <c r="O15" s="734"/>
      <c r="P15" s="79"/>
    </row>
    <row r="16" spans="1:16" ht="13.5" thickBo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53" t="s">
        <v>174</v>
      </c>
      <c r="P16" s="149"/>
    </row>
    <row r="17" spans="1:15" ht="33.75">
      <c r="A17" s="216" t="s">
        <v>1598</v>
      </c>
      <c r="B17" s="214" t="s">
        <v>1573</v>
      </c>
      <c r="C17" s="1175"/>
      <c r="D17" s="209" t="s">
        <v>1443</v>
      </c>
      <c r="E17" s="1176" t="s">
        <v>1588</v>
      </c>
      <c r="F17" s="1176"/>
      <c r="G17" s="1176"/>
      <c r="H17" s="214" t="s">
        <v>1575</v>
      </c>
      <c r="I17" s="1176"/>
      <c r="J17" s="209" t="s">
        <v>1599</v>
      </c>
      <c r="K17" s="214" t="s">
        <v>1600</v>
      </c>
      <c r="L17" s="214"/>
      <c r="M17" s="214" t="s">
        <v>1430</v>
      </c>
      <c r="N17" s="214"/>
      <c r="O17" s="211" t="s">
        <v>676</v>
      </c>
    </row>
    <row r="18" spans="1:15" ht="59.25" customHeight="1">
      <c r="A18" s="1177"/>
      <c r="B18" s="75" t="s">
        <v>1580</v>
      </c>
      <c r="C18" s="75" t="s">
        <v>1581</v>
      </c>
      <c r="D18" s="80"/>
      <c r="E18" s="80" t="s">
        <v>1590</v>
      </c>
      <c r="F18" s="75" t="s">
        <v>1601</v>
      </c>
      <c r="G18" s="75" t="s">
        <v>1592</v>
      </c>
      <c r="H18" s="75" t="s">
        <v>811</v>
      </c>
      <c r="I18" s="80" t="s">
        <v>1583</v>
      </c>
      <c r="J18" s="80"/>
      <c r="K18" s="80" t="s">
        <v>1593</v>
      </c>
      <c r="L18" s="80" t="s">
        <v>1594</v>
      </c>
      <c r="M18" s="75" t="s">
        <v>1595</v>
      </c>
      <c r="N18" s="75" t="s">
        <v>1596</v>
      </c>
      <c r="O18" s="220"/>
    </row>
    <row r="19" spans="1:15" ht="13.5" thickBot="1">
      <c r="A19" s="922">
        <v>1</v>
      </c>
      <c r="B19" s="74">
        <v>2</v>
      </c>
      <c r="C19" s="74">
        <v>3</v>
      </c>
      <c r="D19" s="74">
        <v>4</v>
      </c>
      <c r="E19" s="74">
        <v>5</v>
      </c>
      <c r="F19" s="74">
        <v>6</v>
      </c>
      <c r="G19" s="74">
        <v>7</v>
      </c>
      <c r="H19" s="74">
        <v>8</v>
      </c>
      <c r="I19" s="74">
        <v>9</v>
      </c>
      <c r="J19" s="74">
        <v>10</v>
      </c>
      <c r="K19" s="74">
        <v>11</v>
      </c>
      <c r="L19" s="74">
        <v>12</v>
      </c>
      <c r="M19" s="74">
        <v>13</v>
      </c>
      <c r="N19" s="74">
        <v>14</v>
      </c>
      <c r="O19" s="923">
        <v>15</v>
      </c>
    </row>
    <row r="20" spans="1:15" ht="12.75">
      <c r="A20" s="77"/>
      <c r="B20" s="1613"/>
      <c r="C20" s="1613"/>
      <c r="D20" s="1613"/>
      <c r="E20" s="1613"/>
      <c r="F20" s="1613"/>
      <c r="G20" s="1613"/>
      <c r="H20" s="1613"/>
      <c r="I20" s="1613"/>
      <c r="J20" s="1613"/>
      <c r="K20" s="1613"/>
      <c r="L20" s="1613"/>
      <c r="M20" s="1613"/>
      <c r="N20" s="1613"/>
      <c r="O20" s="1614"/>
    </row>
    <row r="21" spans="1:15" ht="12.75">
      <c r="A21" s="78"/>
      <c r="B21" s="1615"/>
      <c r="C21" s="1615"/>
      <c r="D21" s="1615"/>
      <c r="E21" s="1615"/>
      <c r="F21" s="1615"/>
      <c r="G21" s="1615"/>
      <c r="H21" s="1615"/>
      <c r="I21" s="1615"/>
      <c r="J21" s="1615"/>
      <c r="K21" s="1615"/>
      <c r="L21" s="1615"/>
      <c r="M21" s="1615"/>
      <c r="N21" s="1615"/>
      <c r="O21" s="1616"/>
    </row>
    <row r="22" spans="1:15" ht="12.75">
      <c r="A22" s="78"/>
      <c r="B22" s="1615"/>
      <c r="C22" s="1615"/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6"/>
    </row>
    <row r="23" spans="1:15" ht="12.75">
      <c r="A23" s="78"/>
      <c r="B23" s="1615"/>
      <c r="C23" s="1615"/>
      <c r="D23" s="1615"/>
      <c r="E23" s="1615"/>
      <c r="F23" s="1615"/>
      <c r="G23" s="1615"/>
      <c r="H23" s="1615"/>
      <c r="I23" s="1615"/>
      <c r="J23" s="1615"/>
      <c r="K23" s="1615"/>
      <c r="L23" s="1615"/>
      <c r="M23" s="1615"/>
      <c r="N23" s="1615"/>
      <c r="O23" s="1616"/>
    </row>
    <row r="24" spans="1:15" ht="12.75">
      <c r="A24" s="78"/>
      <c r="B24" s="1615"/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6"/>
    </row>
    <row r="25" spans="1:15" ht="12.75">
      <c r="A25" s="78"/>
      <c r="B25" s="1615"/>
      <c r="C25" s="1615"/>
      <c r="D25" s="1615"/>
      <c r="E25" s="1615"/>
      <c r="F25" s="1615"/>
      <c r="G25" s="1615"/>
      <c r="H25" s="1615"/>
      <c r="I25" s="1615"/>
      <c r="J25" s="1615"/>
      <c r="K25" s="1615"/>
      <c r="L25" s="1615"/>
      <c r="M25" s="1615"/>
      <c r="N25" s="1615"/>
      <c r="O25" s="1616"/>
    </row>
    <row r="26" spans="1:15" ht="12.75">
      <c r="A26" s="78"/>
      <c r="B26" s="1615"/>
      <c r="C26" s="1615"/>
      <c r="D26" s="1615"/>
      <c r="E26" s="1615"/>
      <c r="F26" s="1615"/>
      <c r="G26" s="1615"/>
      <c r="H26" s="1615"/>
      <c r="I26" s="1615"/>
      <c r="J26" s="1615"/>
      <c r="K26" s="1615"/>
      <c r="L26" s="1615"/>
      <c r="M26" s="1615"/>
      <c r="N26" s="1615"/>
      <c r="O26" s="1616"/>
    </row>
    <row r="27" spans="1:15" ht="12.75">
      <c r="A27" s="78"/>
      <c r="B27" s="1617"/>
      <c r="C27" s="1617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8"/>
    </row>
    <row r="28" spans="1:15" ht="12.75">
      <c r="A28" s="78"/>
      <c r="B28" s="1617"/>
      <c r="C28" s="1617"/>
      <c r="D28" s="1617"/>
      <c r="E28" s="1617"/>
      <c r="F28" s="1617"/>
      <c r="G28" s="1617"/>
      <c r="H28" s="1617"/>
      <c r="I28" s="1617"/>
      <c r="J28" s="1617"/>
      <c r="K28" s="1617"/>
      <c r="L28" s="1617"/>
      <c r="M28" s="1617"/>
      <c r="N28" s="1617"/>
      <c r="O28" s="1618"/>
    </row>
    <row r="29" spans="1:15" ht="13.5" thickBot="1">
      <c r="A29" s="81"/>
      <c r="B29" s="1619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20"/>
    </row>
    <row r="30" spans="1:15" ht="12.75">
      <c r="A30" s="460"/>
      <c r="B30" s="1173"/>
      <c r="C30" s="1173"/>
      <c r="D30" s="1173"/>
      <c r="E30" s="1173"/>
      <c r="F30" s="1173"/>
      <c r="G30" s="1173"/>
      <c r="H30" s="1173"/>
      <c r="I30" s="1173"/>
      <c r="J30" s="1173"/>
      <c r="K30" s="1173"/>
      <c r="L30" s="1173"/>
      <c r="M30" s="1173"/>
      <c r="N30" s="1173"/>
      <c r="O30" s="1173"/>
    </row>
    <row r="31" spans="1:15" ht="12.75">
      <c r="A31" s="460"/>
      <c r="B31" s="1173"/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</row>
    <row r="32" spans="1:15" ht="12.75">
      <c r="A32" s="460"/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</row>
    <row r="33" spans="1:15" ht="12.75">
      <c r="A33" s="460"/>
      <c r="B33" s="1173"/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</row>
    <row r="34" spans="1:15" ht="12.75">
      <c r="A34" s="460"/>
      <c r="B34" s="1173"/>
      <c r="C34" s="1173"/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3"/>
    </row>
    <row r="35" spans="1:15" ht="12.75">
      <c r="A35" s="460"/>
      <c r="B35" s="1173"/>
      <c r="C35" s="1173"/>
      <c r="D35" s="1173"/>
      <c r="E35" s="1173"/>
      <c r="F35" s="1173"/>
      <c r="G35" s="1173"/>
      <c r="H35" s="1173"/>
      <c r="I35" s="1173"/>
      <c r="J35" s="1173"/>
      <c r="K35" s="1173"/>
      <c r="L35" s="1173"/>
      <c r="M35" s="1173"/>
      <c r="N35" s="1173"/>
      <c r="O35" s="1173"/>
    </row>
    <row r="36" spans="1:16" ht="12.75">
      <c r="A36" s="460"/>
      <c r="B36" s="1173"/>
      <c r="C36" s="1173"/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21"/>
    </row>
    <row r="37" spans="1:15" ht="15">
      <c r="A37" s="634"/>
      <c r="B37" s="296"/>
      <c r="C37" s="634"/>
      <c r="D37" s="67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342" t="s">
        <v>1175</v>
      </c>
      <c r="B38" s="342"/>
      <c r="O38" s="331" t="s">
        <v>1145</v>
      </c>
    </row>
    <row r="39" spans="1:15" ht="12.75">
      <c r="A39" s="342" t="s">
        <v>677</v>
      </c>
      <c r="B39" s="82"/>
      <c r="O39" s="331" t="s">
        <v>678</v>
      </c>
    </row>
  </sheetData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7"/>
  <sheetViews>
    <sheetView workbookViewId="0" topLeftCell="A8">
      <selection activeCell="F5" sqref="F5:J5"/>
    </sheetView>
  </sheetViews>
  <sheetFormatPr defaultColWidth="9.140625" defaultRowHeight="12.75"/>
  <cols>
    <col min="1" max="1" width="23.7109375" style="1" customWidth="1"/>
    <col min="2" max="13" width="10.7109375" style="1" customWidth="1"/>
    <col min="14" max="14" width="13.421875" style="1" customWidth="1"/>
    <col min="15" max="15" width="10.7109375" style="1" customWidth="1"/>
    <col min="16" max="16384" width="9.140625" style="1" customWidth="1"/>
  </cols>
  <sheetData>
    <row r="1" ht="12.75"/>
    <row r="2" ht="12.75"/>
    <row r="3" ht="12.75"/>
    <row r="4" spans="1:16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6"/>
      <c r="P4" s="79"/>
    </row>
    <row r="5" spans="1:16" ht="15">
      <c r="A5" s="341" t="s">
        <v>1174</v>
      </c>
      <c r="B5" s="858"/>
      <c r="D5" s="32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725" t="s">
        <v>736</v>
      </c>
      <c r="B6" s="815"/>
      <c r="C6" s="18"/>
      <c r="D6" s="324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15.75" thickBot="1">
      <c r="A7" s="341"/>
      <c r="B7" s="859"/>
      <c r="D7" s="324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3.5" thickTop="1">
      <c r="A8" s="771"/>
      <c r="B8" s="772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730"/>
      <c r="P8" s="79"/>
    </row>
    <row r="9" spans="1:16" ht="15.75" thickBot="1">
      <c r="A9" s="337" t="s">
        <v>983</v>
      </c>
      <c r="B9" s="343"/>
      <c r="C9" s="21"/>
      <c r="D9" s="21"/>
      <c r="E9" s="21"/>
      <c r="F9" s="352"/>
      <c r="G9" s="352"/>
      <c r="H9" s="352"/>
      <c r="I9" s="352"/>
      <c r="J9" s="2207">
        <f>'Cover '!F5</f>
        <v>0</v>
      </c>
      <c r="K9" s="2207"/>
      <c r="L9" s="2207"/>
      <c r="M9" s="2207"/>
      <c r="N9" s="2207"/>
      <c r="O9" s="2208"/>
      <c r="P9" s="79"/>
    </row>
    <row r="10" spans="1:16" ht="15">
      <c r="A10" s="337"/>
      <c r="B10" s="343"/>
      <c r="C10" s="21"/>
      <c r="D10" s="21"/>
      <c r="E10" s="21"/>
      <c r="F10" s="352"/>
      <c r="G10" s="352"/>
      <c r="H10" s="352"/>
      <c r="I10" s="352"/>
      <c r="J10" s="352"/>
      <c r="K10" s="352"/>
      <c r="L10" s="352"/>
      <c r="M10" s="352"/>
      <c r="N10" s="352"/>
      <c r="O10" s="774"/>
      <c r="P10" s="79"/>
    </row>
    <row r="11" spans="1:16" ht="15.75" thickBot="1">
      <c r="A11" s="337" t="s">
        <v>1524</v>
      </c>
      <c r="B11" s="343"/>
      <c r="C11" s="21"/>
      <c r="D11" s="21"/>
      <c r="E11" s="21"/>
      <c r="F11" s="352"/>
      <c r="G11" s="352"/>
      <c r="H11" s="352"/>
      <c r="I11" s="352"/>
      <c r="J11" s="2207">
        <f>'Cover '!F7</f>
        <v>0</v>
      </c>
      <c r="K11" s="2207"/>
      <c r="L11" s="2207"/>
      <c r="M11" s="2207"/>
      <c r="N11" s="2207"/>
      <c r="O11" s="2208"/>
      <c r="P11" s="79"/>
    </row>
    <row r="12" spans="1:16" ht="12.75">
      <c r="A12" s="330"/>
      <c r="B12" s="343"/>
      <c r="C12" s="734"/>
      <c r="D12" s="734"/>
      <c r="E12" s="21"/>
      <c r="F12" s="352"/>
      <c r="G12" s="352"/>
      <c r="H12" s="352"/>
      <c r="I12" s="352"/>
      <c r="J12" s="352"/>
      <c r="K12" s="352"/>
      <c r="L12" s="352"/>
      <c r="M12" s="352"/>
      <c r="N12" s="352"/>
      <c r="O12" s="812"/>
      <c r="P12" s="79"/>
    </row>
    <row r="13" spans="1:16" ht="15.75" thickBot="1">
      <c r="A13" s="337" t="s">
        <v>1296</v>
      </c>
      <c r="B13" s="343"/>
      <c r="C13" s="21"/>
      <c r="D13" s="21"/>
      <c r="E13" s="21"/>
      <c r="F13" s="352"/>
      <c r="G13" s="352"/>
      <c r="H13" s="352"/>
      <c r="I13" s="352"/>
      <c r="J13" s="2207"/>
      <c r="K13" s="2207"/>
      <c r="L13" s="2207"/>
      <c r="M13" s="2207"/>
      <c r="N13" s="2207"/>
      <c r="O13" s="2208"/>
      <c r="P13" s="79"/>
    </row>
    <row r="14" spans="1:16" ht="13.5" thickBot="1">
      <c r="A14" s="347"/>
      <c r="B14" s="695"/>
      <c r="C14" s="813"/>
      <c r="D14" s="813"/>
      <c r="E14" s="813"/>
      <c r="F14" s="813"/>
      <c r="G14" s="917"/>
      <c r="H14" s="917"/>
      <c r="I14" s="917"/>
      <c r="J14" s="917"/>
      <c r="K14" s="917"/>
      <c r="L14" s="917"/>
      <c r="M14" s="917"/>
      <c r="N14" s="917"/>
      <c r="O14" s="862"/>
      <c r="P14" s="79"/>
    </row>
    <row r="15" spans="1:16" ht="13.5" thickTop="1">
      <c r="A15" s="21"/>
      <c r="B15" s="343"/>
      <c r="C15" s="734"/>
      <c r="D15" s="734"/>
      <c r="E15" s="734"/>
      <c r="F15" s="734"/>
      <c r="G15" s="352"/>
      <c r="H15" s="352"/>
      <c r="I15" s="352"/>
      <c r="J15" s="352"/>
      <c r="K15" s="352"/>
      <c r="L15" s="352"/>
      <c r="M15" s="352"/>
      <c r="N15" s="352"/>
      <c r="O15" s="734"/>
      <c r="P15" s="79"/>
    </row>
    <row r="16" spans="1:16" ht="13.5" thickBo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54" t="s">
        <v>174</v>
      </c>
      <c r="P16" s="149"/>
    </row>
    <row r="17" spans="1:15" ht="33.75">
      <c r="A17" s="216" t="s">
        <v>1598</v>
      </c>
      <c r="B17" s="214" t="s">
        <v>1573</v>
      </c>
      <c r="C17" s="1175"/>
      <c r="D17" s="209" t="s">
        <v>1443</v>
      </c>
      <c r="E17" s="1176" t="s">
        <v>1588</v>
      </c>
      <c r="F17" s="1176"/>
      <c r="G17" s="1176"/>
      <c r="H17" s="214" t="s">
        <v>1575</v>
      </c>
      <c r="I17" s="1176"/>
      <c r="J17" s="209" t="s">
        <v>31</v>
      </c>
      <c r="K17" s="214" t="s">
        <v>32</v>
      </c>
      <c r="L17" s="214"/>
      <c r="M17" s="214" t="s">
        <v>1430</v>
      </c>
      <c r="N17" s="214"/>
      <c r="O17" s="211" t="s">
        <v>1579</v>
      </c>
    </row>
    <row r="18" spans="1:15" ht="62.25" customHeight="1">
      <c r="A18" s="1177"/>
      <c r="B18" s="75" t="s">
        <v>1580</v>
      </c>
      <c r="C18" s="75" t="s">
        <v>1581</v>
      </c>
      <c r="D18" s="80"/>
      <c r="E18" s="80" t="s">
        <v>1590</v>
      </c>
      <c r="F18" s="75" t="s">
        <v>1601</v>
      </c>
      <c r="G18" s="75" t="s">
        <v>1592</v>
      </c>
      <c r="H18" s="75" t="s">
        <v>811</v>
      </c>
      <c r="I18" s="80" t="s">
        <v>1583</v>
      </c>
      <c r="J18" s="80"/>
      <c r="K18" s="80" t="s">
        <v>1593</v>
      </c>
      <c r="L18" s="80" t="s">
        <v>1594</v>
      </c>
      <c r="M18" s="75" t="s">
        <v>1595</v>
      </c>
      <c r="N18" s="75" t="s">
        <v>1596</v>
      </c>
      <c r="O18" s="220" t="s">
        <v>1586</v>
      </c>
    </row>
    <row r="19" spans="1:15" ht="13.5" thickBot="1">
      <c r="A19" s="922">
        <v>1</v>
      </c>
      <c r="B19" s="74">
        <v>2</v>
      </c>
      <c r="C19" s="74">
        <v>3</v>
      </c>
      <c r="D19" s="74">
        <v>4</v>
      </c>
      <c r="E19" s="74">
        <v>5</v>
      </c>
      <c r="F19" s="74">
        <v>6</v>
      </c>
      <c r="G19" s="74">
        <v>7</v>
      </c>
      <c r="H19" s="74">
        <v>8</v>
      </c>
      <c r="I19" s="74">
        <v>9</v>
      </c>
      <c r="J19" s="74">
        <v>10</v>
      </c>
      <c r="K19" s="74">
        <v>11</v>
      </c>
      <c r="L19" s="74">
        <v>12</v>
      </c>
      <c r="M19" s="74">
        <v>13</v>
      </c>
      <c r="N19" s="74">
        <v>14</v>
      </c>
      <c r="O19" s="923">
        <v>15</v>
      </c>
    </row>
    <row r="20" spans="1:15" ht="12.75">
      <c r="A20" s="77"/>
      <c r="B20" s="1613"/>
      <c r="C20" s="1613"/>
      <c r="D20" s="1613"/>
      <c r="E20" s="1613"/>
      <c r="F20" s="1613"/>
      <c r="G20" s="1613"/>
      <c r="H20" s="1613"/>
      <c r="I20" s="1613"/>
      <c r="J20" s="1613"/>
      <c r="K20" s="1613"/>
      <c r="L20" s="1613"/>
      <c r="M20" s="1613"/>
      <c r="N20" s="1613"/>
      <c r="O20" s="1614"/>
    </row>
    <row r="21" spans="1:15" ht="12.75">
      <c r="A21" s="78"/>
      <c r="B21" s="1615"/>
      <c r="C21" s="1615"/>
      <c r="D21" s="1615"/>
      <c r="E21" s="1615"/>
      <c r="F21" s="1615"/>
      <c r="G21" s="1615"/>
      <c r="H21" s="1615"/>
      <c r="I21" s="1615"/>
      <c r="J21" s="1615"/>
      <c r="K21" s="1615"/>
      <c r="L21" s="1615"/>
      <c r="M21" s="1615"/>
      <c r="N21" s="1615"/>
      <c r="O21" s="1616"/>
    </row>
    <row r="22" spans="1:15" ht="12.75">
      <c r="A22" s="78"/>
      <c r="B22" s="1615"/>
      <c r="C22" s="1615"/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6"/>
    </row>
    <row r="23" spans="1:15" ht="12.75">
      <c r="A23" s="78"/>
      <c r="B23" s="1615"/>
      <c r="C23" s="1615"/>
      <c r="D23" s="1615"/>
      <c r="E23" s="1615"/>
      <c r="F23" s="1615"/>
      <c r="G23" s="1615"/>
      <c r="H23" s="1615"/>
      <c r="I23" s="1615"/>
      <c r="J23" s="1615"/>
      <c r="K23" s="1615"/>
      <c r="L23" s="1615"/>
      <c r="M23" s="1615"/>
      <c r="N23" s="1615"/>
      <c r="O23" s="1616"/>
    </row>
    <row r="24" spans="1:15" ht="12.75">
      <c r="A24" s="78"/>
      <c r="B24" s="1615"/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6"/>
    </row>
    <row r="25" spans="1:15" ht="12.75">
      <c r="A25" s="78"/>
      <c r="B25" s="1615"/>
      <c r="C25" s="1615"/>
      <c r="D25" s="1615"/>
      <c r="E25" s="1615"/>
      <c r="F25" s="1615"/>
      <c r="G25" s="1615"/>
      <c r="H25" s="1615"/>
      <c r="I25" s="1615"/>
      <c r="J25" s="1615"/>
      <c r="K25" s="1615"/>
      <c r="L25" s="1615"/>
      <c r="M25" s="1615"/>
      <c r="N25" s="1615"/>
      <c r="O25" s="1616"/>
    </row>
    <row r="26" spans="1:15" ht="12.75">
      <c r="A26" s="78"/>
      <c r="B26" s="1615"/>
      <c r="C26" s="1615"/>
      <c r="D26" s="1615"/>
      <c r="E26" s="1615"/>
      <c r="F26" s="1615"/>
      <c r="G26" s="1615"/>
      <c r="H26" s="1615"/>
      <c r="I26" s="1615"/>
      <c r="J26" s="1615"/>
      <c r="K26" s="1615"/>
      <c r="L26" s="1615"/>
      <c r="M26" s="1615"/>
      <c r="N26" s="1615"/>
      <c r="O26" s="1616"/>
    </row>
    <row r="27" spans="1:15" ht="12.75">
      <c r="A27" s="78"/>
      <c r="B27" s="1617"/>
      <c r="C27" s="1617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8"/>
    </row>
    <row r="28" spans="1:15" ht="12.75">
      <c r="A28" s="78"/>
      <c r="B28" s="1617"/>
      <c r="C28" s="1617"/>
      <c r="D28" s="1617"/>
      <c r="E28" s="1617"/>
      <c r="F28" s="1617"/>
      <c r="G28" s="1617"/>
      <c r="H28" s="1617"/>
      <c r="I28" s="1617"/>
      <c r="J28" s="1617"/>
      <c r="K28" s="1617"/>
      <c r="L28" s="1617"/>
      <c r="M28" s="1617"/>
      <c r="N28" s="1617"/>
      <c r="O28" s="1618"/>
    </row>
    <row r="29" spans="1:15" ht="13.5" thickBot="1">
      <c r="A29" s="81"/>
      <c r="B29" s="1619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20"/>
    </row>
    <row r="30" spans="1:15" ht="12.75">
      <c r="A30" s="460"/>
      <c r="B30" s="1173"/>
      <c r="C30" s="1173"/>
      <c r="D30" s="1173"/>
      <c r="E30" s="1173"/>
      <c r="F30" s="1173"/>
      <c r="G30" s="1173"/>
      <c r="H30" s="1173"/>
      <c r="I30" s="1173"/>
      <c r="J30" s="1173"/>
      <c r="K30" s="1173"/>
      <c r="L30" s="1173"/>
      <c r="M30" s="1173"/>
      <c r="N30" s="1173"/>
      <c r="O30" s="1173"/>
    </row>
    <row r="31" spans="1:15" ht="12.75">
      <c r="A31" s="460"/>
      <c r="B31" s="1173"/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</row>
    <row r="32" spans="1:15" ht="12.75">
      <c r="A32" s="460"/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</row>
    <row r="33" spans="1:15" ht="12.75">
      <c r="A33" s="460"/>
      <c r="B33" s="1173"/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</row>
    <row r="34" spans="1:15" ht="12.75">
      <c r="A34" s="460"/>
      <c r="B34" s="1173"/>
      <c r="C34" s="1173"/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3"/>
    </row>
    <row r="35" spans="1:15" ht="15">
      <c r="A35" s="634"/>
      <c r="B35" s="296"/>
      <c r="C35" s="634"/>
      <c r="D35" s="67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342" t="s">
        <v>1175</v>
      </c>
      <c r="B36" s="342"/>
      <c r="O36" s="331" t="s">
        <v>1145</v>
      </c>
    </row>
    <row r="37" spans="1:15" ht="12.75">
      <c r="A37" s="342" t="s">
        <v>680</v>
      </c>
      <c r="B37" s="82"/>
      <c r="O37" s="331" t="s">
        <v>679</v>
      </c>
    </row>
  </sheetData>
  <mergeCells count="3">
    <mergeCell ref="J9:O9"/>
    <mergeCell ref="J11:O11"/>
    <mergeCell ref="J13:O13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workbookViewId="0" topLeftCell="F1">
      <selection activeCell="F5" sqref="F5:J5"/>
    </sheetView>
  </sheetViews>
  <sheetFormatPr defaultColWidth="9.140625" defaultRowHeight="12.75"/>
  <cols>
    <col min="1" max="1" width="23.7109375" style="1" customWidth="1"/>
    <col min="2" max="6" width="15.7109375" style="1" customWidth="1"/>
    <col min="7" max="7" width="16.57421875" style="1" customWidth="1"/>
    <col min="8" max="10" width="15.7109375" style="1" customWidth="1"/>
    <col min="11" max="16384" width="9.140625" style="1" customWidth="1"/>
  </cols>
  <sheetData>
    <row r="1" ht="12.75"/>
    <row r="2" ht="12.75"/>
    <row r="3" ht="12.75"/>
    <row r="4" spans="1:14" ht="12.75">
      <c r="A4" s="79"/>
      <c r="B4" s="79"/>
      <c r="C4" s="79"/>
      <c r="D4" s="79"/>
      <c r="E4" s="79"/>
      <c r="F4" s="79"/>
      <c r="G4" s="79"/>
      <c r="H4" s="79"/>
      <c r="I4" s="76"/>
      <c r="J4" s="79"/>
      <c r="K4" s="79"/>
      <c r="L4" s="79"/>
      <c r="M4" s="79"/>
      <c r="N4" s="79"/>
    </row>
    <row r="5" spans="1:15" ht="15">
      <c r="A5" s="341" t="s">
        <v>1174</v>
      </c>
      <c r="B5" s="858"/>
      <c r="D5" s="324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5.75">
      <c r="A6" s="725" t="s">
        <v>737</v>
      </c>
      <c r="B6" s="815"/>
      <c r="C6" s="18"/>
      <c r="D6" s="324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5.75">
      <c r="A7" s="725"/>
      <c r="B7" s="815"/>
      <c r="C7" s="18"/>
      <c r="D7" s="324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5.75" thickBot="1">
      <c r="A8" s="341"/>
      <c r="B8" s="859"/>
      <c r="D8" s="324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0" ht="13.5" thickTop="1">
      <c r="A9" s="771"/>
      <c r="B9" s="772"/>
      <c r="C9" s="916"/>
      <c r="D9" s="916"/>
      <c r="E9" s="916"/>
      <c r="F9" s="916"/>
      <c r="G9" s="916"/>
      <c r="H9" s="916"/>
      <c r="I9" s="916"/>
      <c r="J9" s="730"/>
    </row>
    <row r="10" spans="1:10" ht="15.75" thickBot="1">
      <c r="A10" s="337" t="s">
        <v>983</v>
      </c>
      <c r="B10" s="343"/>
      <c r="C10" s="21"/>
      <c r="D10" s="21"/>
      <c r="E10" s="21"/>
      <c r="F10" s="2207">
        <f>'Cover '!F5</f>
        <v>0</v>
      </c>
      <c r="G10" s="2207"/>
      <c r="H10" s="2207"/>
      <c r="I10" s="2207"/>
      <c r="J10" s="2208"/>
    </row>
    <row r="11" spans="1:10" ht="15">
      <c r="A11" s="337"/>
      <c r="B11" s="343"/>
      <c r="C11" s="21"/>
      <c r="D11" s="21"/>
      <c r="E11" s="21"/>
      <c r="F11" s="352"/>
      <c r="G11" s="352"/>
      <c r="H11" s="352"/>
      <c r="I11" s="352"/>
      <c r="J11" s="774"/>
    </row>
    <row r="12" spans="1:10" ht="15.75" thickBot="1">
      <c r="A12" s="337" t="s">
        <v>1524</v>
      </c>
      <c r="B12" s="343"/>
      <c r="C12" s="21"/>
      <c r="D12" s="21"/>
      <c r="E12" s="21"/>
      <c r="F12" s="2207">
        <f>'Cover '!F7</f>
        <v>0</v>
      </c>
      <c r="G12" s="2207"/>
      <c r="H12" s="2207"/>
      <c r="I12" s="2207"/>
      <c r="J12" s="2208"/>
    </row>
    <row r="13" spans="1:10" ht="12.75">
      <c r="A13" s="330"/>
      <c r="B13" s="343"/>
      <c r="C13" s="734"/>
      <c r="D13" s="734"/>
      <c r="E13" s="21"/>
      <c r="F13" s="352"/>
      <c r="G13" s="352"/>
      <c r="H13" s="352"/>
      <c r="I13" s="352"/>
      <c r="J13" s="812"/>
    </row>
    <row r="14" spans="1:10" ht="15.75" thickBot="1">
      <c r="A14" s="337" t="s">
        <v>1296</v>
      </c>
      <c r="B14" s="343"/>
      <c r="C14" s="21"/>
      <c r="D14" s="21"/>
      <c r="E14" s="21"/>
      <c r="F14" s="2207"/>
      <c r="G14" s="2207"/>
      <c r="H14" s="2207"/>
      <c r="I14" s="2207"/>
      <c r="J14" s="2208"/>
    </row>
    <row r="15" spans="1:10" ht="13.5" thickBot="1">
      <c r="A15" s="347"/>
      <c r="B15" s="695"/>
      <c r="C15" s="813"/>
      <c r="D15" s="813"/>
      <c r="E15" s="813"/>
      <c r="F15" s="917"/>
      <c r="G15" s="917"/>
      <c r="H15" s="917"/>
      <c r="I15" s="917"/>
      <c r="J15" s="862"/>
    </row>
    <row r="16" spans="1:10" ht="13.5" thickTop="1">
      <c r="A16" s="21"/>
      <c r="B16" s="343"/>
      <c r="C16" s="734"/>
      <c r="D16" s="734"/>
      <c r="E16" s="734"/>
      <c r="F16" s="352"/>
      <c r="G16" s="352"/>
      <c r="H16" s="352"/>
      <c r="I16" s="352"/>
      <c r="J16" s="734"/>
    </row>
    <row r="17" spans="1:11" ht="13.5" thickBot="1">
      <c r="A17" s="149"/>
      <c r="B17" s="149"/>
      <c r="C17" s="149"/>
      <c r="E17" s="149"/>
      <c r="F17" s="149"/>
      <c r="G17" s="149"/>
      <c r="H17" s="149"/>
      <c r="I17" s="149"/>
      <c r="J17" s="1455" t="s">
        <v>174</v>
      </c>
      <c r="K17" s="149"/>
    </row>
    <row r="18" spans="1:10" ht="22.5">
      <c r="A18" s="216" t="s">
        <v>791</v>
      </c>
      <c r="B18" s="209" t="s">
        <v>792</v>
      </c>
      <c r="C18" s="209" t="s">
        <v>793</v>
      </c>
      <c r="D18" s="217" t="s">
        <v>794</v>
      </c>
      <c r="E18" s="217" t="s">
        <v>795</v>
      </c>
      <c r="F18" s="218" t="s">
        <v>796</v>
      </c>
      <c r="G18" s="209" t="s">
        <v>800</v>
      </c>
      <c r="H18" s="214" t="s">
        <v>801</v>
      </c>
      <c r="I18" s="1175"/>
      <c r="J18" s="219" t="s">
        <v>802</v>
      </c>
    </row>
    <row r="19" spans="1:10" ht="45">
      <c r="A19" s="1177"/>
      <c r="B19" s="80"/>
      <c r="C19" s="80"/>
      <c r="D19" s="80" t="s">
        <v>803</v>
      </c>
      <c r="E19" s="80" t="s">
        <v>804</v>
      </c>
      <c r="F19" s="80" t="s">
        <v>805</v>
      </c>
      <c r="G19" s="80" t="s">
        <v>758</v>
      </c>
      <c r="H19" s="75" t="s">
        <v>1400</v>
      </c>
      <c r="I19" s="75" t="s">
        <v>1091</v>
      </c>
      <c r="J19" s="220" t="s">
        <v>759</v>
      </c>
    </row>
    <row r="20" spans="1:10" ht="13.5" thickBot="1">
      <c r="A20" s="922">
        <v>1</v>
      </c>
      <c r="B20" s="74">
        <v>2</v>
      </c>
      <c r="C20" s="74">
        <v>3</v>
      </c>
      <c r="D20" s="74">
        <v>4</v>
      </c>
      <c r="E20" s="74">
        <v>5</v>
      </c>
      <c r="F20" s="74">
        <v>6</v>
      </c>
      <c r="G20" s="74">
        <v>7</v>
      </c>
      <c r="H20" s="74">
        <v>8</v>
      </c>
      <c r="I20" s="74">
        <v>9</v>
      </c>
      <c r="J20" s="923">
        <v>10</v>
      </c>
    </row>
    <row r="21" spans="1:10" ht="12.75">
      <c r="A21" s="77"/>
      <c r="B21" s="1170"/>
      <c r="C21" s="1626"/>
      <c r="D21" s="1626"/>
      <c r="E21" s="1626"/>
      <c r="F21" s="1626"/>
      <c r="G21" s="1626"/>
      <c r="H21" s="1627"/>
      <c r="I21" s="1627"/>
      <c r="J21" s="1628"/>
    </row>
    <row r="22" spans="1:10" ht="12.75">
      <c r="A22" s="78"/>
      <c r="B22" s="1171"/>
      <c r="C22" s="1629"/>
      <c r="D22" s="1629"/>
      <c r="E22" s="1629"/>
      <c r="F22" s="1629"/>
      <c r="G22" s="1629"/>
      <c r="H22" s="1630"/>
      <c r="I22" s="1630"/>
      <c r="J22" s="1631"/>
    </row>
    <row r="23" spans="1:10" ht="12.75">
      <c r="A23" s="78"/>
      <c r="B23" s="1171"/>
      <c r="C23" s="1629"/>
      <c r="D23" s="1629"/>
      <c r="E23" s="1629"/>
      <c r="F23" s="1629"/>
      <c r="G23" s="1629"/>
      <c r="H23" s="1630"/>
      <c r="I23" s="1630"/>
      <c r="J23" s="1631"/>
    </row>
    <row r="24" spans="1:10" ht="12.75">
      <c r="A24" s="78"/>
      <c r="B24" s="1171"/>
      <c r="C24" s="1629"/>
      <c r="D24" s="1629"/>
      <c r="E24" s="1629"/>
      <c r="F24" s="1629"/>
      <c r="G24" s="1629"/>
      <c r="H24" s="1630"/>
      <c r="I24" s="1630"/>
      <c r="J24" s="1631"/>
    </row>
    <row r="25" spans="1:10" ht="12.75">
      <c r="A25" s="78"/>
      <c r="B25" s="1171"/>
      <c r="C25" s="1629"/>
      <c r="D25" s="1629"/>
      <c r="E25" s="1629"/>
      <c r="F25" s="1629"/>
      <c r="G25" s="1629"/>
      <c r="H25" s="1630"/>
      <c r="I25" s="1630"/>
      <c r="J25" s="1631"/>
    </row>
    <row r="26" spans="1:10" ht="12.75">
      <c r="A26" s="78"/>
      <c r="B26" s="1171"/>
      <c r="C26" s="1629"/>
      <c r="D26" s="1629"/>
      <c r="E26" s="1629"/>
      <c r="F26" s="1629"/>
      <c r="G26" s="1629"/>
      <c r="H26" s="1630"/>
      <c r="I26" s="1630"/>
      <c r="J26" s="1631"/>
    </row>
    <row r="27" spans="1:10" ht="12.75">
      <c r="A27" s="78"/>
      <c r="B27" s="1171"/>
      <c r="C27" s="1629"/>
      <c r="D27" s="1629"/>
      <c r="E27" s="1629"/>
      <c r="F27" s="1629"/>
      <c r="G27" s="1629"/>
      <c r="H27" s="1630"/>
      <c r="I27" s="1630"/>
      <c r="J27" s="1631"/>
    </row>
    <row r="28" spans="1:10" ht="12.75">
      <c r="A28" s="78"/>
      <c r="B28" s="1171"/>
      <c r="C28" s="1629"/>
      <c r="D28" s="1629"/>
      <c r="E28" s="1629"/>
      <c r="F28" s="1629"/>
      <c r="G28" s="1629"/>
      <c r="H28" s="1630"/>
      <c r="I28" s="1630"/>
      <c r="J28" s="1631"/>
    </row>
    <row r="29" spans="1:10" ht="12.75">
      <c r="A29" s="78"/>
      <c r="B29" s="1171"/>
      <c r="C29" s="1629"/>
      <c r="D29" s="1629"/>
      <c r="E29" s="1629"/>
      <c r="F29" s="1629"/>
      <c r="G29" s="1629"/>
      <c r="H29" s="1630"/>
      <c r="I29" s="1630"/>
      <c r="J29" s="1631"/>
    </row>
    <row r="30" spans="1:10" ht="12.75">
      <c r="A30" s="78"/>
      <c r="B30" s="1171"/>
      <c r="C30" s="1629"/>
      <c r="D30" s="1629"/>
      <c r="E30" s="1629"/>
      <c r="F30" s="1629"/>
      <c r="G30" s="1629"/>
      <c r="H30" s="1630"/>
      <c r="I30" s="1630"/>
      <c r="J30" s="1631"/>
    </row>
    <row r="31" spans="1:10" ht="12.75">
      <c r="A31" s="78"/>
      <c r="B31" s="1171"/>
      <c r="C31" s="1629"/>
      <c r="D31" s="1629"/>
      <c r="E31" s="1629"/>
      <c r="F31" s="1629"/>
      <c r="G31" s="1629"/>
      <c r="H31" s="1630"/>
      <c r="I31" s="1630"/>
      <c r="J31" s="1631"/>
    </row>
    <row r="32" spans="1:10" ht="12.75">
      <c r="A32" s="78"/>
      <c r="B32" s="1171"/>
      <c r="C32" s="1629"/>
      <c r="D32" s="1629"/>
      <c r="E32" s="1629"/>
      <c r="F32" s="1629"/>
      <c r="G32" s="1629"/>
      <c r="H32" s="1630"/>
      <c r="I32" s="1630"/>
      <c r="J32" s="1631"/>
    </row>
    <row r="33" spans="1:10" ht="12.75">
      <c r="A33" s="78"/>
      <c r="B33" s="1171"/>
      <c r="C33" s="1629"/>
      <c r="D33" s="1629"/>
      <c r="E33" s="1629"/>
      <c r="F33" s="1629"/>
      <c r="G33" s="1629"/>
      <c r="H33" s="1630"/>
      <c r="I33" s="1630"/>
      <c r="J33" s="1631"/>
    </row>
    <row r="34" spans="1:10" ht="15.75" thickBot="1">
      <c r="A34" s="1178"/>
      <c r="B34" s="1172"/>
      <c r="C34" s="1632"/>
      <c r="D34" s="1632"/>
      <c r="E34" s="1632"/>
      <c r="F34" s="1632"/>
      <c r="G34" s="1632"/>
      <c r="H34" s="1633"/>
      <c r="I34" s="1633"/>
      <c r="J34" s="1634"/>
    </row>
    <row r="35" spans="1:10" ht="15">
      <c r="A35" s="984"/>
      <c r="B35" s="1173"/>
      <c r="C35" s="1173"/>
      <c r="D35" s="1173"/>
      <c r="E35" s="1173"/>
      <c r="F35" s="1173"/>
      <c r="G35" s="1173"/>
      <c r="H35" s="1173"/>
      <c r="I35" s="1173"/>
      <c r="J35" s="1173"/>
    </row>
    <row r="36" spans="1:10" ht="15">
      <c r="A36" s="984"/>
      <c r="B36" s="1173"/>
      <c r="C36" s="1173"/>
      <c r="D36" s="1173"/>
      <c r="E36" s="1173"/>
      <c r="F36" s="1173"/>
      <c r="G36" s="1173"/>
      <c r="H36" s="1173"/>
      <c r="I36" s="1173"/>
      <c r="J36" s="1173"/>
    </row>
    <row r="37" spans="1:14" ht="15">
      <c r="A37" s="634"/>
      <c r="B37" s="296"/>
      <c r="C37" s="634"/>
      <c r="D37" s="671"/>
      <c r="E37" s="13"/>
      <c r="F37" s="13"/>
      <c r="G37" s="13"/>
      <c r="H37" s="13"/>
      <c r="I37" s="13"/>
      <c r="J37" s="13"/>
      <c r="K37" s="21"/>
      <c r="L37" s="21"/>
      <c r="M37" s="21"/>
      <c r="N37" s="21"/>
    </row>
    <row r="38" spans="1:14" ht="12.75">
      <c r="A38" s="342" t="s">
        <v>1175</v>
      </c>
      <c r="B38" s="342"/>
      <c r="J38" s="331" t="s">
        <v>202</v>
      </c>
      <c r="K38" s="21"/>
      <c r="L38" s="21"/>
      <c r="M38" s="21"/>
      <c r="N38" s="21"/>
    </row>
    <row r="39" spans="1:10" ht="12.75">
      <c r="A39" s="342" t="s">
        <v>682</v>
      </c>
      <c r="B39" s="82"/>
      <c r="J39" s="331" t="s">
        <v>681</v>
      </c>
    </row>
  </sheetData>
  <mergeCells count="3">
    <mergeCell ref="F10:J10"/>
    <mergeCell ref="F12:J12"/>
    <mergeCell ref="F14:J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5"/>
  <sheetViews>
    <sheetView zoomScale="80" zoomScaleNormal="80" workbookViewId="0" topLeftCell="E1">
      <selection activeCell="C21" sqref="C21"/>
    </sheetView>
  </sheetViews>
  <sheetFormatPr defaultColWidth="9.140625" defaultRowHeight="12.75"/>
  <cols>
    <col min="1" max="1" width="30.7109375" style="1" customWidth="1"/>
    <col min="2" max="2" width="35.7109375" style="1" customWidth="1"/>
    <col min="3" max="3" width="21.00390625" style="1" customWidth="1"/>
    <col min="4" max="4" width="15.7109375" style="1" customWidth="1"/>
    <col min="5" max="5" width="15.57421875" style="1" customWidth="1"/>
    <col min="6" max="6" width="15.8515625" style="1" customWidth="1"/>
    <col min="7" max="7" width="18.57421875" style="1" customWidth="1"/>
    <col min="8" max="9" width="16.8515625" style="1" customWidth="1"/>
    <col min="10" max="10" width="18.8515625" style="1" customWidth="1"/>
    <col min="11" max="16384" width="9.140625" style="1" customWidth="1"/>
  </cols>
  <sheetData>
    <row r="4" spans="1:4" ht="15">
      <c r="A4" s="79"/>
      <c r="B4" s="79"/>
      <c r="C4" s="494"/>
      <c r="D4" s="494"/>
    </row>
    <row r="5" spans="1:9" ht="15">
      <c r="A5" s="341" t="s">
        <v>1174</v>
      </c>
      <c r="B5" s="341"/>
      <c r="E5" s="324"/>
      <c r="H5" s="44"/>
      <c r="I5" s="44"/>
    </row>
    <row r="6" spans="1:9" ht="15.75">
      <c r="A6" s="725" t="s">
        <v>905</v>
      </c>
      <c r="B6" s="725"/>
      <c r="C6" s="18"/>
      <c r="D6" s="18"/>
      <c r="E6" s="324"/>
      <c r="H6" s="44"/>
      <c r="I6" s="44"/>
    </row>
    <row r="7" spans="1:9" ht="15.75" thickBot="1">
      <c r="A7" s="341"/>
      <c r="B7" s="341"/>
      <c r="E7" s="324"/>
      <c r="H7" s="44"/>
      <c r="I7" s="44"/>
    </row>
    <row r="8" spans="1:10" ht="13.5" thickTop="1">
      <c r="A8" s="771"/>
      <c r="B8" s="860"/>
      <c r="C8" s="729"/>
      <c r="D8" s="729"/>
      <c r="E8" s="729"/>
      <c r="F8" s="729"/>
      <c r="G8" s="729"/>
      <c r="H8" s="729"/>
      <c r="I8" s="729"/>
      <c r="J8" s="730"/>
    </row>
    <row r="9" spans="1:10" ht="15.75" thickBot="1">
      <c r="A9" s="337" t="s">
        <v>983</v>
      </c>
      <c r="B9" s="340"/>
      <c r="C9" s="1032"/>
      <c r="D9" s="1032"/>
      <c r="E9" s="21"/>
      <c r="F9" s="2064">
        <f>'Cover '!F5</f>
        <v>0</v>
      </c>
      <c r="G9" s="2064"/>
      <c r="H9" s="2064"/>
      <c r="I9" s="2064"/>
      <c r="J9" s="2052"/>
    </row>
    <row r="10" spans="1:10" ht="12.75">
      <c r="A10" s="330"/>
      <c r="B10" s="21"/>
      <c r="C10" s="734"/>
      <c r="D10" s="734"/>
      <c r="E10" s="734"/>
      <c r="F10" s="811"/>
      <c r="G10" s="811"/>
      <c r="H10" s="811"/>
      <c r="I10" s="811"/>
      <c r="J10" s="812"/>
    </row>
    <row r="11" spans="1:10" ht="15.75" thickBot="1">
      <c r="A11" s="337" t="s">
        <v>1524</v>
      </c>
      <c r="B11" s="340"/>
      <c r="C11" s="21"/>
      <c r="D11" s="21"/>
      <c r="E11" s="21"/>
      <c r="F11" s="2064">
        <f>'Cover '!F7</f>
        <v>0</v>
      </c>
      <c r="G11" s="2064"/>
      <c r="H11" s="2064"/>
      <c r="I11" s="2064"/>
      <c r="J11" s="2052"/>
    </row>
    <row r="12" spans="1:10" ht="13.5" thickBot="1">
      <c r="A12" s="347"/>
      <c r="B12" s="717"/>
      <c r="C12" s="813"/>
      <c r="D12" s="813"/>
      <c r="E12" s="813"/>
      <c r="F12" s="861"/>
      <c r="G12" s="861"/>
      <c r="H12" s="861"/>
      <c r="I12" s="861"/>
      <c r="J12" s="862"/>
    </row>
    <row r="13" spans="1:10" ht="13.5" thickTop="1">
      <c r="A13" s="21"/>
      <c r="B13" s="21"/>
      <c r="C13" s="734"/>
      <c r="D13" s="734"/>
      <c r="E13" s="734"/>
      <c r="F13" s="734"/>
      <c r="G13" s="734"/>
      <c r="H13" s="734"/>
      <c r="I13" s="734"/>
      <c r="J13" s="734"/>
    </row>
    <row r="14" spans="1:10" ht="12.75">
      <c r="A14" s="21"/>
      <c r="B14" s="21"/>
      <c r="C14" s="734"/>
      <c r="D14" s="734"/>
      <c r="E14" s="734"/>
      <c r="F14" s="734"/>
      <c r="G14" s="734"/>
      <c r="H14" s="734"/>
      <c r="I14" s="734"/>
      <c r="J14" s="734"/>
    </row>
    <row r="15" spans="3:10" ht="13.5" thickBot="1">
      <c r="C15" s="79"/>
      <c r="D15" s="79"/>
      <c r="J15" s="837" t="s">
        <v>174</v>
      </c>
    </row>
    <row r="16" spans="1:10" s="18" customFormat="1" ht="51" customHeight="1">
      <c r="A16" s="1461" t="s">
        <v>730</v>
      </c>
      <c r="B16" s="1995" t="s">
        <v>906</v>
      </c>
      <c r="C16" s="2411" t="s">
        <v>683</v>
      </c>
      <c r="D16" s="2411" t="s">
        <v>1201</v>
      </c>
      <c r="E16" s="2413" t="s">
        <v>907</v>
      </c>
      <c r="F16" s="2414"/>
      <c r="G16" s="351"/>
      <c r="H16" s="351" t="s">
        <v>908</v>
      </c>
      <c r="I16" s="351"/>
      <c r="J16" s="1460"/>
    </row>
    <row r="17" spans="1:10" ht="51">
      <c r="A17" s="1462"/>
      <c r="B17" s="1996" t="s">
        <v>915</v>
      </c>
      <c r="C17" s="2415"/>
      <c r="D17" s="2412"/>
      <c r="E17" s="583" t="s">
        <v>1138</v>
      </c>
      <c r="F17" s="584" t="s">
        <v>1139</v>
      </c>
      <c r="G17" s="585" t="s">
        <v>916</v>
      </c>
      <c r="H17" s="583" t="s">
        <v>917</v>
      </c>
      <c r="I17" s="1994" t="s">
        <v>1197</v>
      </c>
      <c r="J17" s="584" t="s">
        <v>1200</v>
      </c>
    </row>
    <row r="18" spans="1:10" ht="13.5" thickBot="1">
      <c r="A18" s="586">
        <v>1</v>
      </c>
      <c r="B18" s="587">
        <v>2</v>
      </c>
      <c r="C18" s="588">
        <v>3</v>
      </c>
      <c r="D18" s="587">
        <v>4</v>
      </c>
      <c r="E18" s="587">
        <v>5</v>
      </c>
      <c r="F18" s="589">
        <v>6</v>
      </c>
      <c r="G18" s="590">
        <v>7</v>
      </c>
      <c r="H18" s="590">
        <v>8</v>
      </c>
      <c r="I18" s="587">
        <v>9</v>
      </c>
      <c r="J18" s="589">
        <v>10</v>
      </c>
    </row>
    <row r="19" spans="1:10" ht="14.25" customHeight="1" thickBot="1">
      <c r="A19" s="591"/>
      <c r="B19" s="592"/>
      <c r="C19" s="1456"/>
      <c r="D19" s="1456"/>
      <c r="E19" s="1518"/>
      <c r="F19" s="1519"/>
      <c r="G19" s="1635"/>
      <c r="H19" s="1636"/>
      <c r="I19" s="1636"/>
      <c r="J19" s="1636">
        <f aca="true" t="shared" si="0" ref="J19:J38">G19+H19-I19</f>
        <v>0</v>
      </c>
    </row>
    <row r="20" spans="1:10" ht="14.25" customHeight="1" thickBot="1">
      <c r="A20" s="595"/>
      <c r="B20" s="451"/>
      <c r="C20" s="1457"/>
      <c r="D20" s="1457"/>
      <c r="E20" s="1504"/>
      <c r="F20" s="1505"/>
      <c r="G20" s="1528"/>
      <c r="H20" s="1537"/>
      <c r="I20" s="1537"/>
      <c r="J20" s="1636">
        <f t="shared" si="0"/>
        <v>0</v>
      </c>
    </row>
    <row r="21" spans="1:10" ht="14.25" customHeight="1" thickBot="1">
      <c r="A21" s="595"/>
      <c r="B21" s="451"/>
      <c r="C21" s="1457"/>
      <c r="D21" s="1457"/>
      <c r="E21" s="1504"/>
      <c r="F21" s="1505"/>
      <c r="G21" s="1528"/>
      <c r="H21" s="1537"/>
      <c r="I21" s="1537"/>
      <c r="J21" s="1636">
        <f t="shared" si="0"/>
        <v>0</v>
      </c>
    </row>
    <row r="22" spans="1:10" ht="14.25" customHeight="1" thickBot="1">
      <c r="A22" s="595"/>
      <c r="B22" s="451"/>
      <c r="C22" s="1457"/>
      <c r="D22" s="1457"/>
      <c r="E22" s="1504"/>
      <c r="F22" s="1505"/>
      <c r="G22" s="1528"/>
      <c r="H22" s="1537"/>
      <c r="I22" s="1537"/>
      <c r="J22" s="1636">
        <f t="shared" si="0"/>
        <v>0</v>
      </c>
    </row>
    <row r="23" spans="1:10" ht="14.25" customHeight="1" thickBot="1">
      <c r="A23" s="595"/>
      <c r="B23" s="451"/>
      <c r="C23" s="1457"/>
      <c r="D23" s="1457"/>
      <c r="E23" s="1504"/>
      <c r="F23" s="1505"/>
      <c r="G23" s="1528"/>
      <c r="H23" s="1537"/>
      <c r="I23" s="1537"/>
      <c r="J23" s="1636">
        <f t="shared" si="0"/>
        <v>0</v>
      </c>
    </row>
    <row r="24" spans="1:10" ht="14.25" customHeight="1" thickBot="1">
      <c r="A24" s="595"/>
      <c r="B24" s="451"/>
      <c r="C24" s="1457"/>
      <c r="D24" s="1457"/>
      <c r="E24" s="1504"/>
      <c r="F24" s="1505"/>
      <c r="G24" s="1528"/>
      <c r="H24" s="1537"/>
      <c r="I24" s="1537"/>
      <c r="J24" s="1636">
        <f t="shared" si="0"/>
        <v>0</v>
      </c>
    </row>
    <row r="25" spans="1:10" ht="14.25" customHeight="1" thickBot="1">
      <c r="A25" s="595"/>
      <c r="B25" s="451"/>
      <c r="C25" s="1457"/>
      <c r="D25" s="1457"/>
      <c r="E25" s="1504"/>
      <c r="F25" s="1505"/>
      <c r="G25" s="1528"/>
      <c r="H25" s="1537"/>
      <c r="I25" s="1537"/>
      <c r="J25" s="1636">
        <f t="shared" si="0"/>
        <v>0</v>
      </c>
    </row>
    <row r="26" spans="1:10" ht="14.25" customHeight="1" thickBot="1">
      <c r="A26" s="595"/>
      <c r="B26" s="451"/>
      <c r="C26" s="1457"/>
      <c r="D26" s="1457"/>
      <c r="E26" s="1504"/>
      <c r="F26" s="1505"/>
      <c r="G26" s="1528"/>
      <c r="H26" s="1537"/>
      <c r="I26" s="1537"/>
      <c r="J26" s="1636">
        <f t="shared" si="0"/>
        <v>0</v>
      </c>
    </row>
    <row r="27" spans="1:10" ht="14.25" customHeight="1" thickBot="1">
      <c r="A27" s="595"/>
      <c r="B27" s="451"/>
      <c r="C27" s="1457"/>
      <c r="D27" s="1457"/>
      <c r="E27" s="1504"/>
      <c r="F27" s="1505"/>
      <c r="G27" s="1528"/>
      <c r="H27" s="1537"/>
      <c r="I27" s="1537"/>
      <c r="J27" s="1636">
        <f t="shared" si="0"/>
        <v>0</v>
      </c>
    </row>
    <row r="28" spans="1:10" ht="14.25" customHeight="1" thickBot="1">
      <c r="A28" s="595"/>
      <c r="B28" s="451"/>
      <c r="C28" s="1457"/>
      <c r="D28" s="1457"/>
      <c r="E28" s="1504"/>
      <c r="F28" s="1505"/>
      <c r="G28" s="1528"/>
      <c r="H28" s="1537"/>
      <c r="I28" s="1537"/>
      <c r="J28" s="1636">
        <f t="shared" si="0"/>
        <v>0</v>
      </c>
    </row>
    <row r="29" spans="1:10" ht="14.25" customHeight="1" thickBot="1">
      <c r="A29" s="595"/>
      <c r="B29" s="451"/>
      <c r="C29" s="1457"/>
      <c r="D29" s="1457"/>
      <c r="E29" s="1504"/>
      <c r="F29" s="1505"/>
      <c r="G29" s="1528"/>
      <c r="H29" s="1537"/>
      <c r="I29" s="1537"/>
      <c r="J29" s="1636">
        <f t="shared" si="0"/>
        <v>0</v>
      </c>
    </row>
    <row r="30" spans="1:10" ht="14.25" customHeight="1" thickBot="1">
      <c r="A30" s="595"/>
      <c r="B30" s="451"/>
      <c r="C30" s="1457"/>
      <c r="D30" s="1457"/>
      <c r="E30" s="1504"/>
      <c r="F30" s="1505"/>
      <c r="G30" s="1528"/>
      <c r="H30" s="1537"/>
      <c r="I30" s="1537"/>
      <c r="J30" s="1636">
        <f t="shared" si="0"/>
        <v>0</v>
      </c>
    </row>
    <row r="31" spans="1:10" ht="14.25" customHeight="1" thickBot="1">
      <c r="A31" s="595"/>
      <c r="B31" s="451"/>
      <c r="C31" s="1457"/>
      <c r="D31" s="1457"/>
      <c r="E31" s="1504"/>
      <c r="F31" s="1505"/>
      <c r="G31" s="1528"/>
      <c r="H31" s="1537"/>
      <c r="I31" s="1537"/>
      <c r="J31" s="1636">
        <f t="shared" si="0"/>
        <v>0</v>
      </c>
    </row>
    <row r="32" spans="1:10" ht="14.25" customHeight="1" thickBot="1">
      <c r="A32" s="595"/>
      <c r="B32" s="451"/>
      <c r="C32" s="1457"/>
      <c r="D32" s="1457"/>
      <c r="E32" s="1504"/>
      <c r="F32" s="1505"/>
      <c r="G32" s="1528"/>
      <c r="H32" s="1537"/>
      <c r="I32" s="1537"/>
      <c r="J32" s="1636">
        <f t="shared" si="0"/>
        <v>0</v>
      </c>
    </row>
    <row r="33" spans="1:10" ht="14.25" customHeight="1" thickBot="1">
      <c r="A33" s="595"/>
      <c r="B33" s="451"/>
      <c r="C33" s="1457"/>
      <c r="D33" s="1457"/>
      <c r="E33" s="1504"/>
      <c r="F33" s="1505"/>
      <c r="G33" s="1528"/>
      <c r="H33" s="1537"/>
      <c r="I33" s="1537"/>
      <c r="J33" s="1636">
        <f t="shared" si="0"/>
        <v>0</v>
      </c>
    </row>
    <row r="34" spans="1:10" ht="14.25" customHeight="1" thickBot="1">
      <c r="A34" s="595"/>
      <c r="B34" s="451"/>
      <c r="C34" s="1457"/>
      <c r="D34" s="1457"/>
      <c r="E34" s="1504"/>
      <c r="F34" s="1505"/>
      <c r="G34" s="1528"/>
      <c r="H34" s="1537"/>
      <c r="I34" s="1537"/>
      <c r="J34" s="1636">
        <f t="shared" si="0"/>
        <v>0</v>
      </c>
    </row>
    <row r="35" spans="1:10" ht="14.25" customHeight="1" thickBot="1">
      <c r="A35" s="595"/>
      <c r="B35" s="451"/>
      <c r="C35" s="1457"/>
      <c r="D35" s="1457"/>
      <c r="E35" s="1504"/>
      <c r="F35" s="1505"/>
      <c r="G35" s="1528"/>
      <c r="H35" s="1537"/>
      <c r="I35" s="1537"/>
      <c r="J35" s="1636">
        <f t="shared" si="0"/>
        <v>0</v>
      </c>
    </row>
    <row r="36" spans="1:10" ht="14.25" customHeight="1" thickBot="1">
      <c r="A36" s="595"/>
      <c r="B36" s="451"/>
      <c r="C36" s="1457"/>
      <c r="D36" s="1457"/>
      <c r="E36" s="1504"/>
      <c r="F36" s="1505"/>
      <c r="G36" s="1528"/>
      <c r="H36" s="1537"/>
      <c r="I36" s="1537"/>
      <c r="J36" s="1636">
        <f t="shared" si="0"/>
        <v>0</v>
      </c>
    </row>
    <row r="37" spans="1:10" ht="14.25" customHeight="1" thickBot="1">
      <c r="A37" s="595" t="s">
        <v>918</v>
      </c>
      <c r="B37" s="451"/>
      <c r="C37" s="1457"/>
      <c r="D37" s="1457"/>
      <c r="E37" s="1504"/>
      <c r="F37" s="1505"/>
      <c r="G37" s="1528"/>
      <c r="H37" s="1537"/>
      <c r="I37" s="1537"/>
      <c r="J37" s="1636">
        <f t="shared" si="0"/>
        <v>0</v>
      </c>
    </row>
    <row r="38" spans="1:10" ht="14.25" customHeight="1" thickBot="1">
      <c r="A38" s="595"/>
      <c r="B38" s="451"/>
      <c r="C38" s="1457"/>
      <c r="D38" s="1457"/>
      <c r="E38" s="1504"/>
      <c r="F38" s="1505"/>
      <c r="G38" s="1528"/>
      <c r="H38" s="1537"/>
      <c r="I38" s="1537"/>
      <c r="J38" s="1636">
        <f t="shared" si="0"/>
        <v>0</v>
      </c>
    </row>
    <row r="39" spans="1:10" ht="14.25" customHeight="1" thickBot="1">
      <c r="A39" s="596" t="s">
        <v>919</v>
      </c>
      <c r="B39" s="1459"/>
      <c r="C39" s="1458"/>
      <c r="D39" s="1458"/>
      <c r="E39" s="1637">
        <f>SUM(E19:E37)</f>
        <v>0</v>
      </c>
      <c r="F39" s="1637">
        <f>SUM(F19:F37)</f>
        <v>0</v>
      </c>
      <c r="G39" s="1637">
        <f>SUM(G19:G37)</f>
        <v>0</v>
      </c>
      <c r="H39" s="1637">
        <f>SUM(H19:H37)</f>
        <v>0</v>
      </c>
      <c r="I39" s="1637"/>
      <c r="J39" s="1638">
        <f>SUM(J19:J37)</f>
        <v>0</v>
      </c>
    </row>
    <row r="40" spans="1:10" ht="12.75">
      <c r="A40" s="354"/>
      <c r="B40" s="354"/>
      <c r="C40" s="354"/>
      <c r="D40" s="354"/>
      <c r="E40" s="21"/>
      <c r="F40" s="21"/>
      <c r="G40" s="21"/>
      <c r="H40" s="21"/>
      <c r="I40" s="21"/>
      <c r="J40" s="207"/>
    </row>
    <row r="41" spans="1:10" ht="12.75">
      <c r="A41" s="354"/>
      <c r="B41" s="354"/>
      <c r="C41" s="354"/>
      <c r="D41" s="354"/>
      <c r="E41" s="21"/>
      <c r="F41" s="21"/>
      <c r="G41" s="21"/>
      <c r="H41" s="21"/>
      <c r="I41" s="21"/>
      <c r="J41" s="21"/>
    </row>
    <row r="42" spans="1:10" ht="12.75">
      <c r="A42" s="354"/>
      <c r="B42" s="354"/>
      <c r="C42" s="354"/>
      <c r="D42" s="354"/>
      <c r="E42" s="21"/>
      <c r="F42" s="21"/>
      <c r="G42" s="21"/>
      <c r="H42" s="21"/>
      <c r="I42" s="21"/>
      <c r="J42" s="21"/>
    </row>
    <row r="43" spans="3:10" ht="12.75"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334" t="s">
        <v>1175</v>
      </c>
      <c r="B44" s="334"/>
      <c r="J44" s="331" t="s">
        <v>1146</v>
      </c>
    </row>
    <row r="45" spans="1:10" ht="12.75">
      <c r="A45" s="342" t="s">
        <v>1297</v>
      </c>
      <c r="B45" s="342"/>
      <c r="J45" s="331" t="s">
        <v>684</v>
      </c>
    </row>
  </sheetData>
  <mergeCells count="5">
    <mergeCell ref="D16:D17"/>
    <mergeCell ref="E16:F16"/>
    <mergeCell ref="C16:C17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64"/>
  <sheetViews>
    <sheetView workbookViewId="0" topLeftCell="A2">
      <selection activeCell="F5" sqref="F5:J5"/>
    </sheetView>
  </sheetViews>
  <sheetFormatPr defaultColWidth="9.140625" defaultRowHeight="12.75"/>
  <cols>
    <col min="1" max="1" width="5.8515625" style="1" customWidth="1"/>
    <col min="2" max="16384" width="9.140625" style="1" customWidth="1"/>
  </cols>
  <sheetData>
    <row r="1" ht="12.75"/>
    <row r="2" ht="12.75"/>
    <row r="3" ht="12.75"/>
    <row r="5" ht="15">
      <c r="A5" s="341" t="s">
        <v>1174</v>
      </c>
    </row>
    <row r="6" ht="15.75">
      <c r="A6" s="723" t="s">
        <v>946</v>
      </c>
    </row>
    <row r="7" ht="13.5" thickBot="1">
      <c r="A7" s="18"/>
    </row>
    <row r="8" spans="1:10" ht="16.5" thickBot="1" thickTop="1">
      <c r="A8" s="776" t="s">
        <v>983</v>
      </c>
      <c r="B8" s="483"/>
      <c r="C8" s="772"/>
      <c r="D8" s="772"/>
      <c r="E8" s="772"/>
      <c r="F8" s="2053">
        <f>'Cover '!F5:J5</f>
        <v>0</v>
      </c>
      <c r="G8" s="2053"/>
      <c r="H8" s="2053"/>
      <c r="I8" s="2053"/>
      <c r="J8" s="2054"/>
    </row>
    <row r="9" spans="1:10" ht="12.75">
      <c r="A9" s="330"/>
      <c r="B9" s="21"/>
      <c r="C9" s="734"/>
      <c r="D9" s="734"/>
      <c r="E9" s="734"/>
      <c r="F9" s="144"/>
      <c r="G9" s="144"/>
      <c r="H9" s="144"/>
      <c r="I9" s="144"/>
      <c r="J9" s="1482"/>
    </row>
    <row r="10" spans="1:10" ht="15.75" thickBot="1">
      <c r="A10" s="337" t="s">
        <v>1524</v>
      </c>
      <c r="B10" s="21"/>
      <c r="C10" s="343"/>
      <c r="D10" s="343"/>
      <c r="E10" s="343"/>
      <c r="F10" s="2064">
        <f>'Cover '!F7:J7</f>
        <v>0</v>
      </c>
      <c r="G10" s="2064"/>
      <c r="H10" s="2064"/>
      <c r="I10" s="2064"/>
      <c r="J10" s="2052"/>
    </row>
    <row r="11" spans="1:10" ht="13.5" thickBot="1">
      <c r="A11" s="347"/>
      <c r="B11" s="717"/>
      <c r="C11" s="717"/>
      <c r="D11" s="717"/>
      <c r="E11" s="717"/>
      <c r="F11" s="717"/>
      <c r="G11" s="717"/>
      <c r="H11" s="717"/>
      <c r="I11" s="717"/>
      <c r="J11" s="775"/>
    </row>
    <row r="12" ht="13.5" thickTop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1:10" ht="12.75">
      <c r="A55" s="334" t="s">
        <v>1175</v>
      </c>
      <c r="B55" s="85"/>
      <c r="C55" s="85"/>
      <c r="D55" s="332"/>
      <c r="E55" s="332"/>
      <c r="F55" s="332"/>
      <c r="G55" s="2060" t="s">
        <v>1145</v>
      </c>
      <c r="H55" s="2060"/>
      <c r="I55" s="2060"/>
      <c r="J55" s="2060"/>
    </row>
    <row r="56" spans="1:10" ht="12.75">
      <c r="A56" s="335" t="s">
        <v>303</v>
      </c>
      <c r="B56" s="18"/>
      <c r="C56" s="18"/>
      <c r="D56" s="333"/>
      <c r="E56" s="333"/>
      <c r="F56" s="333"/>
      <c r="G56" s="2061" t="s">
        <v>304</v>
      </c>
      <c r="H56" s="2061"/>
      <c r="I56" s="2061"/>
      <c r="J56" s="2061"/>
    </row>
    <row r="57" ht="12.75"/>
    <row r="58" ht="12.75"/>
    <row r="59" ht="12.75"/>
    <row r="60" ht="12.75"/>
    <row r="63" spans="1:10" ht="12.75">
      <c r="A63" s="334" t="s">
        <v>1176</v>
      </c>
      <c r="B63" s="85"/>
      <c r="C63" s="85"/>
      <c r="D63" s="332"/>
      <c r="E63" s="332"/>
      <c r="F63" s="332"/>
      <c r="G63" s="2060" t="s">
        <v>1146</v>
      </c>
      <c r="H63" s="2060"/>
      <c r="I63" s="2060"/>
      <c r="J63" s="2060"/>
    </row>
    <row r="64" spans="1:10" ht="12.75">
      <c r="A64" s="335" t="s">
        <v>303</v>
      </c>
      <c r="B64" s="18"/>
      <c r="C64" s="18"/>
      <c r="D64" s="333"/>
      <c r="E64" s="333"/>
      <c r="F64" s="333"/>
      <c r="G64" s="2061" t="s">
        <v>304</v>
      </c>
      <c r="H64" s="2061"/>
      <c r="I64" s="2061"/>
      <c r="J64" s="2061"/>
    </row>
  </sheetData>
  <mergeCells count="6">
    <mergeCell ref="G63:J63"/>
    <mergeCell ref="G64:J64"/>
    <mergeCell ref="G56:J56"/>
    <mergeCell ref="F8:J8"/>
    <mergeCell ref="F10:J10"/>
    <mergeCell ref="G55:J55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Word.Document.8" shapeId="402010" r:id="rId1"/>
  </oleObject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20.7109375" style="1" customWidth="1"/>
    <col min="2" max="3" width="17.8515625" style="1" customWidth="1"/>
    <col min="4" max="4" width="21.00390625" style="1" customWidth="1"/>
    <col min="5" max="5" width="15.57421875" style="1" customWidth="1"/>
    <col min="6" max="8" width="15.8515625" style="1" customWidth="1"/>
    <col min="9" max="9" width="18.57421875" style="1" customWidth="1"/>
    <col min="10" max="10" width="16.8515625" style="1" customWidth="1"/>
    <col min="11" max="11" width="18.8515625" style="1" customWidth="1"/>
    <col min="12" max="16384" width="9.140625" style="1" customWidth="1"/>
  </cols>
  <sheetData>
    <row r="4" spans="1:4" ht="15">
      <c r="A4" s="79"/>
      <c r="B4" s="79"/>
      <c r="C4" s="79"/>
      <c r="D4" s="494"/>
    </row>
    <row r="5" spans="1:10" ht="15">
      <c r="A5" s="341" t="s">
        <v>1174</v>
      </c>
      <c r="B5" s="341"/>
      <c r="C5" s="341"/>
      <c r="E5" s="324"/>
      <c r="J5" s="44"/>
    </row>
    <row r="6" spans="1:10" ht="15.75">
      <c r="A6" s="725" t="s">
        <v>1396</v>
      </c>
      <c r="B6" s="725"/>
      <c r="C6" s="725"/>
      <c r="D6" s="18"/>
      <c r="E6" s="324"/>
      <c r="J6" s="44"/>
    </row>
    <row r="7" spans="1:10" ht="15.75" thickBot="1">
      <c r="A7" s="341"/>
      <c r="B7" s="341"/>
      <c r="C7" s="341"/>
      <c r="E7" s="324"/>
      <c r="J7" s="44"/>
    </row>
    <row r="8" spans="1:11" ht="13.5" thickTop="1">
      <c r="A8" s="771"/>
      <c r="B8" s="860"/>
      <c r="C8" s="860"/>
      <c r="D8" s="729"/>
      <c r="E8" s="729"/>
      <c r="F8" s="729"/>
      <c r="G8" s="729"/>
      <c r="H8" s="729"/>
      <c r="I8" s="729"/>
      <c r="J8" s="729"/>
      <c r="K8" s="730"/>
    </row>
    <row r="9" spans="1:11" ht="15.75" thickBot="1">
      <c r="A9" s="337" t="s">
        <v>983</v>
      </c>
      <c r="B9" s="340"/>
      <c r="C9" s="340"/>
      <c r="D9" s="1032"/>
      <c r="E9" s="21"/>
      <c r="F9" s="2064">
        <f>'Cover '!F5</f>
        <v>0</v>
      </c>
      <c r="G9" s="2064"/>
      <c r="H9" s="2064"/>
      <c r="I9" s="2064"/>
      <c r="J9" s="2064"/>
      <c r="K9" s="2052"/>
    </row>
    <row r="10" spans="1:11" ht="12.75">
      <c r="A10" s="330"/>
      <c r="B10" s="21"/>
      <c r="C10" s="21"/>
      <c r="D10" s="734"/>
      <c r="E10" s="734"/>
      <c r="F10" s="811"/>
      <c r="G10" s="811"/>
      <c r="H10" s="811"/>
      <c r="I10" s="811"/>
      <c r="J10" s="811"/>
      <c r="K10" s="812"/>
    </row>
    <row r="11" spans="1:11" ht="15.75" thickBot="1">
      <c r="A11" s="337" t="s">
        <v>1524</v>
      </c>
      <c r="B11" s="340"/>
      <c r="C11" s="340"/>
      <c r="D11" s="21"/>
      <c r="E11" s="21"/>
      <c r="F11" s="2064">
        <f>'Cover '!F7</f>
        <v>0</v>
      </c>
      <c r="G11" s="2064"/>
      <c r="H11" s="2064"/>
      <c r="I11" s="2064"/>
      <c r="J11" s="2064"/>
      <c r="K11" s="2052"/>
    </row>
    <row r="12" spans="1:11" ht="13.5" thickBot="1">
      <c r="A12" s="347"/>
      <c r="B12" s="717"/>
      <c r="C12" s="717"/>
      <c r="D12" s="813"/>
      <c r="E12" s="813"/>
      <c r="F12" s="861"/>
      <c r="G12" s="861"/>
      <c r="H12" s="861"/>
      <c r="I12" s="861"/>
      <c r="J12" s="861"/>
      <c r="K12" s="862"/>
    </row>
    <row r="13" spans="1:11" ht="13.5" thickTop="1">
      <c r="A13" s="21"/>
      <c r="B13" s="21"/>
      <c r="C13" s="21"/>
      <c r="D13" s="734"/>
      <c r="E13" s="734"/>
      <c r="F13" s="734"/>
      <c r="G13" s="734"/>
      <c r="H13" s="734"/>
      <c r="I13" s="734"/>
      <c r="J13" s="734"/>
      <c r="K13" s="734"/>
    </row>
    <row r="14" spans="1:11" ht="13.5" thickBot="1">
      <c r="A14" s="21"/>
      <c r="B14" s="21"/>
      <c r="C14" s="21"/>
      <c r="D14" s="734"/>
      <c r="E14" s="734"/>
      <c r="F14" s="734"/>
      <c r="G14" s="734"/>
      <c r="H14" s="734"/>
      <c r="I14" s="734"/>
      <c r="J14" s="734"/>
      <c r="K14" s="837" t="s">
        <v>174</v>
      </c>
    </row>
    <row r="15" spans="1:11" ht="15" thickTop="1">
      <c r="A15" s="1091"/>
      <c r="B15" s="1179" t="s">
        <v>1198</v>
      </c>
      <c r="C15" s="1179"/>
      <c r="D15" s="1179"/>
      <c r="E15" s="1179"/>
      <c r="F15" s="1179"/>
      <c r="G15" s="1179" t="s">
        <v>1199</v>
      </c>
      <c r="H15" s="1179"/>
      <c r="I15" s="1179"/>
      <c r="J15" s="1179"/>
      <c r="K15" s="1180"/>
    </row>
    <row r="16" spans="1:11" ht="14.25">
      <c r="A16" s="1976"/>
      <c r="B16" s="1181" t="s">
        <v>731</v>
      </c>
      <c r="C16" s="1181" t="s">
        <v>732</v>
      </c>
      <c r="D16" s="1181" t="s">
        <v>733</v>
      </c>
      <c r="E16" s="1182" t="s">
        <v>734</v>
      </c>
      <c r="F16" s="1181" t="s">
        <v>1431</v>
      </c>
      <c r="G16" s="1181" t="s">
        <v>731</v>
      </c>
      <c r="H16" s="1181" t="s">
        <v>732</v>
      </c>
      <c r="I16" s="1181" t="s">
        <v>733</v>
      </c>
      <c r="J16" s="1182" t="s">
        <v>734</v>
      </c>
      <c r="K16" s="1129" t="s">
        <v>1431</v>
      </c>
    </row>
    <row r="17" spans="1:11" ht="14.25">
      <c r="A17" s="1480" t="s">
        <v>479</v>
      </c>
      <c r="B17" s="1181"/>
      <c r="C17" s="1181"/>
      <c r="D17" s="1181"/>
      <c r="E17" s="1182"/>
      <c r="F17" s="1181"/>
      <c r="G17" s="1181"/>
      <c r="H17" s="1181"/>
      <c r="I17" s="1181"/>
      <c r="J17" s="1182"/>
      <c r="K17" s="1129"/>
    </row>
    <row r="18" spans="1:11" ht="14.25">
      <c r="A18" s="1476"/>
      <c r="B18" s="1181"/>
      <c r="C18" s="1181"/>
      <c r="D18" s="1181"/>
      <c r="E18" s="1181"/>
      <c r="F18" s="1181"/>
      <c r="G18" s="1181"/>
      <c r="H18" s="1181"/>
      <c r="I18" s="1181"/>
      <c r="J18" s="1181"/>
      <c r="K18" s="1129"/>
    </row>
    <row r="19" spans="1:11" ht="14.25">
      <c r="A19" s="1477"/>
      <c r="B19" s="1183" t="s">
        <v>1115</v>
      </c>
      <c r="C19" s="1183" t="s">
        <v>1116</v>
      </c>
      <c r="D19" s="1183" t="s">
        <v>1117</v>
      </c>
      <c r="E19" s="1183" t="s">
        <v>1118</v>
      </c>
      <c r="F19" s="1183" t="s">
        <v>1119</v>
      </c>
      <c r="G19" s="1183" t="s">
        <v>1120</v>
      </c>
      <c r="H19" s="1183" t="s">
        <v>1159</v>
      </c>
      <c r="I19" s="1183" t="s">
        <v>1160</v>
      </c>
      <c r="J19" s="1183" t="s">
        <v>1168</v>
      </c>
      <c r="K19" s="1135" t="s">
        <v>1169</v>
      </c>
    </row>
    <row r="20" spans="1:11" ht="14.25">
      <c r="A20" s="1476"/>
      <c r="B20" s="1639"/>
      <c r="C20" s="1639"/>
      <c r="D20" s="1639"/>
      <c r="E20" s="1639"/>
      <c r="F20" s="1639"/>
      <c r="G20" s="1639"/>
      <c r="H20" s="1639"/>
      <c r="I20" s="1639"/>
      <c r="J20" s="1639"/>
      <c r="K20" s="1640">
        <f aca="true" t="shared" si="0" ref="K20:K33">SUM(G20:J20)</f>
        <v>0</v>
      </c>
    </row>
    <row r="21" spans="1:11" ht="14.25">
      <c r="A21" s="1478"/>
      <c r="B21" s="1463"/>
      <c r="C21" s="1463"/>
      <c r="D21" s="1463"/>
      <c r="E21" s="1463"/>
      <c r="F21" s="1463">
        <f aca="true" t="shared" si="1" ref="F21:F33">SUM(B21:E21)</f>
        <v>0</v>
      </c>
      <c r="G21" s="1463"/>
      <c r="H21" s="1463"/>
      <c r="I21" s="1463"/>
      <c r="J21" s="1463"/>
      <c r="K21" s="1640">
        <f t="shared" si="0"/>
        <v>0</v>
      </c>
    </row>
    <row r="22" spans="1:11" ht="14.25">
      <c r="A22" s="1478"/>
      <c r="B22" s="1463"/>
      <c r="C22" s="1463"/>
      <c r="D22" s="1463"/>
      <c r="E22" s="1463"/>
      <c r="F22" s="1463">
        <f t="shared" si="1"/>
        <v>0</v>
      </c>
      <c r="G22" s="1463"/>
      <c r="H22" s="1463"/>
      <c r="I22" s="1463"/>
      <c r="J22" s="1463"/>
      <c r="K22" s="1416">
        <f t="shared" si="0"/>
        <v>0</v>
      </c>
    </row>
    <row r="23" spans="1:11" ht="14.25">
      <c r="A23" s="1478"/>
      <c r="B23" s="1463"/>
      <c r="C23" s="1463"/>
      <c r="D23" s="1463"/>
      <c r="E23" s="1463"/>
      <c r="F23" s="1463">
        <f t="shared" si="1"/>
        <v>0</v>
      </c>
      <c r="G23" s="1463"/>
      <c r="H23" s="1463"/>
      <c r="I23" s="1463"/>
      <c r="J23" s="1463"/>
      <c r="K23" s="1640">
        <f t="shared" si="0"/>
        <v>0</v>
      </c>
    </row>
    <row r="24" spans="1:11" ht="14.25">
      <c r="A24" s="1478"/>
      <c r="B24" s="1463"/>
      <c r="C24" s="1463"/>
      <c r="D24" s="1463"/>
      <c r="E24" s="1463"/>
      <c r="F24" s="1463">
        <f t="shared" si="1"/>
        <v>0</v>
      </c>
      <c r="G24" s="1463"/>
      <c r="H24" s="1463"/>
      <c r="I24" s="1463"/>
      <c r="J24" s="1463"/>
      <c r="K24" s="1416">
        <f t="shared" si="0"/>
        <v>0</v>
      </c>
    </row>
    <row r="25" spans="1:11" ht="14.25">
      <c r="A25" s="1478"/>
      <c r="B25" s="1463"/>
      <c r="C25" s="1463"/>
      <c r="D25" s="1463"/>
      <c r="E25" s="1463"/>
      <c r="F25" s="1463">
        <f t="shared" si="1"/>
        <v>0</v>
      </c>
      <c r="G25" s="1463"/>
      <c r="H25" s="1463"/>
      <c r="I25" s="1463"/>
      <c r="J25" s="1463"/>
      <c r="K25" s="1640">
        <f t="shared" si="0"/>
        <v>0</v>
      </c>
    </row>
    <row r="26" spans="1:11" ht="14.25">
      <c r="A26" s="1478"/>
      <c r="B26" s="1463"/>
      <c r="C26" s="1463"/>
      <c r="D26" s="1463"/>
      <c r="E26" s="1463"/>
      <c r="F26" s="1463">
        <f t="shared" si="1"/>
        <v>0</v>
      </c>
      <c r="G26" s="1463"/>
      <c r="H26" s="1463"/>
      <c r="I26" s="1463"/>
      <c r="J26" s="1463"/>
      <c r="K26" s="1416">
        <f t="shared" si="0"/>
        <v>0</v>
      </c>
    </row>
    <row r="27" spans="1:11" ht="14.25">
      <c r="A27" s="1478"/>
      <c r="B27" s="1463"/>
      <c r="C27" s="1463"/>
      <c r="D27" s="1463"/>
      <c r="E27" s="1463"/>
      <c r="F27" s="1463">
        <f t="shared" si="1"/>
        <v>0</v>
      </c>
      <c r="G27" s="1463"/>
      <c r="H27" s="1463"/>
      <c r="I27" s="1463"/>
      <c r="J27" s="1463"/>
      <c r="K27" s="1640">
        <f t="shared" si="0"/>
        <v>0</v>
      </c>
    </row>
    <row r="28" spans="1:11" ht="14.25">
      <c r="A28" s="1478"/>
      <c r="B28" s="1463"/>
      <c r="C28" s="1463"/>
      <c r="D28" s="1463"/>
      <c r="E28" s="1463"/>
      <c r="F28" s="1463">
        <f t="shared" si="1"/>
        <v>0</v>
      </c>
      <c r="G28" s="1463"/>
      <c r="H28" s="1463"/>
      <c r="I28" s="1463"/>
      <c r="J28" s="1463"/>
      <c r="K28" s="1416">
        <f t="shared" si="0"/>
        <v>0</v>
      </c>
    </row>
    <row r="29" spans="1:11" ht="14.25">
      <c r="A29" s="1478"/>
      <c r="B29" s="1463"/>
      <c r="C29" s="1463"/>
      <c r="D29" s="1463"/>
      <c r="E29" s="1463"/>
      <c r="F29" s="1463">
        <f t="shared" si="1"/>
        <v>0</v>
      </c>
      <c r="G29" s="1463"/>
      <c r="H29" s="1463"/>
      <c r="I29" s="1463"/>
      <c r="J29" s="1463"/>
      <c r="K29" s="1640">
        <f t="shared" si="0"/>
        <v>0</v>
      </c>
    </row>
    <row r="30" spans="1:11" ht="14.25">
      <c r="A30" s="1478"/>
      <c r="B30" s="1463"/>
      <c r="C30" s="1463"/>
      <c r="D30" s="1463"/>
      <c r="E30" s="1463"/>
      <c r="F30" s="1463">
        <f t="shared" si="1"/>
        <v>0</v>
      </c>
      <c r="G30" s="1463"/>
      <c r="H30" s="1463"/>
      <c r="I30" s="1463"/>
      <c r="J30" s="1463"/>
      <c r="K30" s="1416">
        <f t="shared" si="0"/>
        <v>0</v>
      </c>
    </row>
    <row r="31" spans="1:11" ht="14.25">
      <c r="A31" s="1478"/>
      <c r="B31" s="1463"/>
      <c r="C31" s="1463"/>
      <c r="D31" s="1463"/>
      <c r="E31" s="1463"/>
      <c r="F31" s="1463">
        <f t="shared" si="1"/>
        <v>0</v>
      </c>
      <c r="G31" s="1463"/>
      <c r="H31" s="1463"/>
      <c r="I31" s="1463"/>
      <c r="J31" s="1463"/>
      <c r="K31" s="1640">
        <f t="shared" si="0"/>
        <v>0</v>
      </c>
    </row>
    <row r="32" spans="1:11" ht="14.25">
      <c r="A32" s="1478"/>
      <c r="B32" s="1463"/>
      <c r="C32" s="1463"/>
      <c r="D32" s="1463"/>
      <c r="E32" s="1463"/>
      <c r="F32" s="1463">
        <f t="shared" si="1"/>
        <v>0</v>
      </c>
      <c r="G32" s="1463"/>
      <c r="H32" s="1463"/>
      <c r="I32" s="1463"/>
      <c r="J32" s="1463"/>
      <c r="K32" s="1416">
        <f t="shared" si="0"/>
        <v>0</v>
      </c>
    </row>
    <row r="33" spans="1:11" ht="14.25">
      <c r="A33" s="1479"/>
      <c r="B33" s="1464"/>
      <c r="C33" s="1464"/>
      <c r="D33" s="1464"/>
      <c r="E33" s="1464"/>
      <c r="F33" s="1639">
        <f t="shared" si="1"/>
        <v>0</v>
      </c>
      <c r="G33" s="1464"/>
      <c r="H33" s="1464"/>
      <c r="I33" s="1464"/>
      <c r="J33" s="1464"/>
      <c r="K33" s="1640">
        <f t="shared" si="0"/>
        <v>0</v>
      </c>
    </row>
    <row r="34" spans="1:11" s="18" customFormat="1" ht="15.75" thickBot="1">
      <c r="A34" s="1117" t="s">
        <v>1298</v>
      </c>
      <c r="B34" s="1465">
        <f>SUM(B20:B33)</f>
        <v>0</v>
      </c>
      <c r="C34" s="1465">
        <f aca="true" t="shared" si="2" ref="C34:K34">SUM(C20:C33)</f>
        <v>0</v>
      </c>
      <c r="D34" s="1465">
        <f t="shared" si="2"/>
        <v>0</v>
      </c>
      <c r="E34" s="1465">
        <f t="shared" si="2"/>
        <v>0</v>
      </c>
      <c r="F34" s="2015">
        <f t="shared" si="2"/>
        <v>0</v>
      </c>
      <c r="G34" s="1465">
        <f t="shared" si="2"/>
        <v>0</v>
      </c>
      <c r="H34" s="1465">
        <f t="shared" si="2"/>
        <v>0</v>
      </c>
      <c r="I34" s="1465">
        <f t="shared" si="2"/>
        <v>0</v>
      </c>
      <c r="J34" s="1465">
        <f t="shared" si="2"/>
        <v>0</v>
      </c>
      <c r="K34" s="1429">
        <f t="shared" si="2"/>
        <v>0</v>
      </c>
    </row>
    <row r="35" ht="13.5" thickTop="1">
      <c r="D35" s="79"/>
    </row>
    <row r="36" ht="12.75">
      <c r="D36" s="79"/>
    </row>
    <row r="37" ht="12.75">
      <c r="D37" s="79"/>
    </row>
    <row r="38" ht="12.75">
      <c r="D38" s="79"/>
    </row>
    <row r="39" ht="12.75">
      <c r="D39" s="79"/>
    </row>
    <row r="40" spans="1:11" ht="12.75">
      <c r="A40" s="354"/>
      <c r="B40" s="354"/>
      <c r="C40" s="354"/>
      <c r="D40" s="354"/>
      <c r="E40" s="21"/>
      <c r="F40" s="21"/>
      <c r="G40" s="21"/>
      <c r="H40" s="21"/>
      <c r="I40" s="21"/>
      <c r="J40" s="21"/>
      <c r="K40" s="21"/>
    </row>
    <row r="41" spans="1:11" ht="12.75">
      <c r="A41" s="354"/>
      <c r="B41" s="354"/>
      <c r="C41" s="354"/>
      <c r="D41" s="354"/>
      <c r="E41" s="21"/>
      <c r="F41" s="21"/>
      <c r="G41" s="21"/>
      <c r="H41" s="21"/>
      <c r="I41" s="21"/>
      <c r="J41" s="21"/>
      <c r="K41" s="21"/>
    </row>
    <row r="42" spans="4:11" ht="12.75"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334" t="s">
        <v>1175</v>
      </c>
      <c r="B43" s="334"/>
      <c r="C43" s="334"/>
      <c r="K43" s="331" t="s">
        <v>1146</v>
      </c>
    </row>
    <row r="44" spans="1:11" ht="12.75">
      <c r="A44" s="342" t="s">
        <v>685</v>
      </c>
      <c r="B44" s="342"/>
      <c r="C44" s="342"/>
      <c r="K44" s="331" t="s">
        <v>686</v>
      </c>
    </row>
  </sheetData>
  <mergeCells count="2">
    <mergeCell ref="F9:K9"/>
    <mergeCell ref="F11:K11"/>
  </mergeCells>
  <printOptions/>
  <pageMargins left="0.75" right="0.75" top="1" bottom="1" header="0.5" footer="0.5"/>
  <pageSetup fitToHeight="1" fitToWidth="1" horizontalDpi="600" verticalDpi="600" orientation="landscape" paperSize="9" scale="68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52"/>
  <sheetViews>
    <sheetView workbookViewId="0" topLeftCell="H1">
      <selection activeCell="F5" sqref="F5:J5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spans="1:17" ht="12.75">
      <c r="A4" s="79"/>
      <c r="Q4" s="76"/>
    </row>
    <row r="5" spans="1:14" ht="15">
      <c r="A5" s="341" t="s">
        <v>1174</v>
      </c>
      <c r="B5" s="858"/>
      <c r="D5" s="324"/>
      <c r="N5" s="76"/>
    </row>
    <row r="6" spans="1:14" ht="15.75">
      <c r="A6" s="725" t="s">
        <v>130</v>
      </c>
      <c r="B6" s="815"/>
      <c r="C6" s="18"/>
      <c r="D6" s="324"/>
      <c r="N6" s="76"/>
    </row>
    <row r="7" spans="1:14" ht="15.75" thickBot="1">
      <c r="A7" s="341"/>
      <c r="B7" s="859"/>
      <c r="D7" s="324"/>
      <c r="F7" s="79"/>
      <c r="N7" s="76"/>
    </row>
    <row r="8" spans="1:19" ht="13.5" thickTop="1">
      <c r="A8" s="771"/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730"/>
    </row>
    <row r="9" spans="1:19" ht="15.75" thickBot="1">
      <c r="A9" s="337" t="s">
        <v>983</v>
      </c>
      <c r="B9" s="352"/>
      <c r="C9" s="352"/>
      <c r="D9" s="352"/>
      <c r="E9" s="352"/>
      <c r="F9" s="352"/>
      <c r="G9" s="352"/>
      <c r="H9" s="352"/>
      <c r="I9" s="352"/>
      <c r="J9" s="2207">
        <f>'Cover '!F5</f>
        <v>0</v>
      </c>
      <c r="K9" s="2207"/>
      <c r="L9" s="2207"/>
      <c r="M9" s="2207"/>
      <c r="N9" s="2207"/>
      <c r="O9" s="2207"/>
      <c r="P9" s="2207"/>
      <c r="Q9" s="2207"/>
      <c r="R9" s="2207"/>
      <c r="S9" s="2208"/>
    </row>
    <row r="10" spans="1:19" ht="12.75">
      <c r="A10" s="330"/>
      <c r="B10" s="21"/>
      <c r="C10" s="352"/>
      <c r="D10" s="21"/>
      <c r="E10" s="21"/>
      <c r="F10" s="352"/>
      <c r="G10" s="21"/>
      <c r="H10" s="21"/>
      <c r="I10" s="21"/>
      <c r="S10" s="812"/>
    </row>
    <row r="11" spans="1:19" ht="15.75" thickBot="1">
      <c r="A11" s="337" t="s">
        <v>1524</v>
      </c>
      <c r="B11" s="352"/>
      <c r="C11" s="352"/>
      <c r="D11" s="352"/>
      <c r="E11" s="352"/>
      <c r="F11" s="352"/>
      <c r="G11" s="352"/>
      <c r="H11" s="352"/>
      <c r="I11" s="352"/>
      <c r="J11" s="2207">
        <f>'Cover '!F7</f>
        <v>0</v>
      </c>
      <c r="K11" s="2207"/>
      <c r="L11" s="2207"/>
      <c r="M11" s="2207"/>
      <c r="N11" s="2207"/>
      <c r="O11" s="2207"/>
      <c r="P11" s="2207"/>
      <c r="Q11" s="2207"/>
      <c r="R11" s="2207"/>
      <c r="S11" s="2208"/>
    </row>
    <row r="12" spans="1:20" ht="13.5" thickBot="1">
      <c r="A12" s="347"/>
      <c r="B12" s="813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862"/>
      <c r="T12" s="109"/>
    </row>
    <row r="13" spans="1:20" ht="13.5" thickTop="1">
      <c r="A13" s="110"/>
      <c r="B13" s="109"/>
      <c r="C13" s="108"/>
      <c r="D13" s="108"/>
      <c r="E13" s="108"/>
      <c r="F13" s="108"/>
      <c r="G13" s="109"/>
      <c r="H13" s="109"/>
      <c r="I13" s="109"/>
      <c r="J13" s="111"/>
      <c r="K13" s="109"/>
      <c r="L13" s="109"/>
      <c r="M13" s="109"/>
      <c r="N13" s="109"/>
      <c r="O13" s="109"/>
      <c r="P13" s="111"/>
      <c r="Q13" s="111"/>
      <c r="R13" s="109"/>
      <c r="S13" s="109"/>
      <c r="T13" s="109"/>
    </row>
    <row r="14" spans="1:20" ht="13.5" thickBot="1">
      <c r="A14" s="1" t="s">
        <v>174</v>
      </c>
      <c r="T14" s="109"/>
    </row>
    <row r="15" spans="1:20" ht="12.75">
      <c r="A15" s="221"/>
      <c r="B15" s="222"/>
      <c r="C15" s="223"/>
      <c r="D15" s="224"/>
      <c r="E15" s="224"/>
      <c r="F15" s="224"/>
      <c r="G15" s="225" t="s">
        <v>131</v>
      </c>
      <c r="H15" s="225" t="s">
        <v>132</v>
      </c>
      <c r="I15" s="225" t="s">
        <v>133</v>
      </c>
      <c r="J15" s="225" t="s">
        <v>134</v>
      </c>
      <c r="K15" s="225" t="s">
        <v>135</v>
      </c>
      <c r="L15" s="225" t="s">
        <v>135</v>
      </c>
      <c r="M15" s="225" t="s">
        <v>136</v>
      </c>
      <c r="N15" s="225" t="s">
        <v>1400</v>
      </c>
      <c r="O15" s="225" t="s">
        <v>1400</v>
      </c>
      <c r="P15" s="225" t="s">
        <v>137</v>
      </c>
      <c r="Q15" s="225" t="s">
        <v>138</v>
      </c>
      <c r="R15" s="225" t="s">
        <v>139</v>
      </c>
      <c r="S15" s="226" t="s">
        <v>140</v>
      </c>
      <c r="T15" s="109"/>
    </row>
    <row r="16" spans="1:20" ht="12.75">
      <c r="A16" s="227"/>
      <c r="B16" s="114"/>
      <c r="C16" s="112" t="s">
        <v>1400</v>
      </c>
      <c r="D16" s="112" t="s">
        <v>141</v>
      </c>
      <c r="E16" s="112" t="s">
        <v>132</v>
      </c>
      <c r="F16" s="112" t="s">
        <v>142</v>
      </c>
      <c r="G16" s="113" t="s">
        <v>1400</v>
      </c>
      <c r="H16" s="113"/>
      <c r="I16" s="113" t="s">
        <v>143</v>
      </c>
      <c r="J16" s="113" t="s">
        <v>144</v>
      </c>
      <c r="K16" s="113" t="s">
        <v>144</v>
      </c>
      <c r="L16" s="113" t="s">
        <v>145</v>
      </c>
      <c r="M16" s="113" t="s">
        <v>145</v>
      </c>
      <c r="N16" s="113" t="s">
        <v>146</v>
      </c>
      <c r="O16" s="113" t="s">
        <v>147</v>
      </c>
      <c r="P16" s="113" t="s">
        <v>148</v>
      </c>
      <c r="Q16" s="113"/>
      <c r="R16" s="113" t="s">
        <v>149</v>
      </c>
      <c r="S16" s="228" t="s">
        <v>150</v>
      </c>
      <c r="T16" s="109"/>
    </row>
    <row r="17" spans="1:20" ht="12.75">
      <c r="A17" s="227" t="s">
        <v>1556</v>
      </c>
      <c r="B17" s="114" t="s">
        <v>151</v>
      </c>
      <c r="C17" s="113" t="s">
        <v>152</v>
      </c>
      <c r="D17" s="113" t="s">
        <v>153</v>
      </c>
      <c r="E17" s="113" t="s">
        <v>154</v>
      </c>
      <c r="F17" s="113" t="s">
        <v>152</v>
      </c>
      <c r="G17" s="113" t="s">
        <v>155</v>
      </c>
      <c r="H17" s="113" t="s">
        <v>156</v>
      </c>
      <c r="I17" s="113" t="s">
        <v>156</v>
      </c>
      <c r="J17" s="113" t="s">
        <v>146</v>
      </c>
      <c r="K17" s="113" t="s">
        <v>157</v>
      </c>
      <c r="L17" s="113" t="s">
        <v>158</v>
      </c>
      <c r="M17" s="113" t="s">
        <v>159</v>
      </c>
      <c r="N17" s="113" t="s">
        <v>160</v>
      </c>
      <c r="O17" s="113" t="s">
        <v>146</v>
      </c>
      <c r="P17" s="113" t="s">
        <v>1586</v>
      </c>
      <c r="Q17" s="113"/>
      <c r="R17" s="113" t="s">
        <v>161</v>
      </c>
      <c r="S17" s="228" t="s">
        <v>162</v>
      </c>
      <c r="T17" s="109"/>
    </row>
    <row r="18" spans="1:20" ht="12.75">
      <c r="A18" s="229"/>
      <c r="B18" s="116"/>
      <c r="C18" s="115"/>
      <c r="D18" s="117" t="s">
        <v>163</v>
      </c>
      <c r="E18" s="117" t="s">
        <v>164</v>
      </c>
      <c r="F18" s="115"/>
      <c r="G18" s="115"/>
      <c r="H18" s="115" t="s">
        <v>165</v>
      </c>
      <c r="I18" s="115" t="s">
        <v>165</v>
      </c>
      <c r="J18" s="115"/>
      <c r="K18" s="115"/>
      <c r="L18" s="115"/>
      <c r="M18" s="115" t="s">
        <v>166</v>
      </c>
      <c r="N18" s="117" t="s">
        <v>738</v>
      </c>
      <c r="O18" s="115"/>
      <c r="P18" s="115"/>
      <c r="Q18" s="115"/>
      <c r="R18" s="117" t="s">
        <v>739</v>
      </c>
      <c r="S18" s="230"/>
      <c r="T18" s="109"/>
    </row>
    <row r="19" spans="1:20" ht="12.75">
      <c r="A19" s="231"/>
      <c r="B19" s="118"/>
      <c r="C19" s="1641"/>
      <c r="D19" s="1641"/>
      <c r="E19" s="1641"/>
      <c r="F19" s="1641"/>
      <c r="G19" s="1641"/>
      <c r="H19" s="1641"/>
      <c r="I19" s="1641"/>
      <c r="J19" s="1641"/>
      <c r="K19" s="1641"/>
      <c r="L19" s="119"/>
      <c r="M19" s="1641"/>
      <c r="N19" s="1641"/>
      <c r="O19" s="1641"/>
      <c r="P19" s="1641"/>
      <c r="Q19" s="1647"/>
      <c r="R19" s="1641"/>
      <c r="S19" s="1648"/>
      <c r="T19" s="109"/>
    </row>
    <row r="20" spans="1:20" ht="12.75">
      <c r="A20" s="231"/>
      <c r="B20" s="120" t="s">
        <v>740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 t="s">
        <v>741</v>
      </c>
      <c r="M20" s="121"/>
      <c r="N20" s="121"/>
      <c r="O20" s="121"/>
      <c r="P20" s="121"/>
      <c r="Q20" s="122"/>
      <c r="R20" s="121"/>
      <c r="S20" s="232"/>
      <c r="T20" s="109"/>
    </row>
    <row r="21" spans="1:20" ht="12.75">
      <c r="A21" s="231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232"/>
      <c r="T21" s="109"/>
    </row>
    <row r="22" spans="1:20" ht="12.75">
      <c r="A22" s="231"/>
      <c r="B22" s="120" t="s">
        <v>742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 t="s">
        <v>741</v>
      </c>
      <c r="M22" s="121"/>
      <c r="N22" s="121"/>
      <c r="O22" s="121"/>
      <c r="P22" s="121"/>
      <c r="Q22" s="122"/>
      <c r="R22" s="121"/>
      <c r="S22" s="232"/>
      <c r="T22" s="109"/>
    </row>
    <row r="23" spans="1:20" ht="12.75">
      <c r="A23" s="231"/>
      <c r="B23" s="120"/>
      <c r="C23" s="121"/>
      <c r="D23" s="121"/>
      <c r="E23" s="121"/>
      <c r="F23" s="121" t="s">
        <v>743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/>
      <c r="S23" s="232"/>
      <c r="T23" s="109"/>
    </row>
    <row r="24" spans="1:20" ht="12.75">
      <c r="A24" s="231"/>
      <c r="B24" s="120" t="s">
        <v>742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 t="s">
        <v>741</v>
      </c>
      <c r="M24" s="121"/>
      <c r="N24" s="121"/>
      <c r="O24" s="121"/>
      <c r="P24" s="121"/>
      <c r="Q24" s="122"/>
      <c r="R24" s="121"/>
      <c r="S24" s="232"/>
      <c r="T24" s="109"/>
    </row>
    <row r="25" spans="1:20" ht="12.75">
      <c r="A25" s="231"/>
      <c r="B25" s="120"/>
      <c r="C25" s="121"/>
      <c r="D25" s="121"/>
      <c r="E25" s="121"/>
      <c r="F25" s="121" t="s">
        <v>743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R25" s="121"/>
      <c r="S25" s="232"/>
      <c r="T25" s="109"/>
    </row>
    <row r="26" spans="1:20" ht="12.75">
      <c r="A26" s="231"/>
      <c r="B26" s="120" t="s">
        <v>742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 t="s">
        <v>741</v>
      </c>
      <c r="M26" s="121"/>
      <c r="N26" s="121"/>
      <c r="O26" s="121"/>
      <c r="P26" s="121"/>
      <c r="Q26" s="122"/>
      <c r="R26" s="121"/>
      <c r="S26" s="232"/>
      <c r="T26" s="109"/>
    </row>
    <row r="27" spans="1:20" ht="12.75">
      <c r="A27" s="231"/>
      <c r="B27" s="120"/>
      <c r="C27" s="121"/>
      <c r="D27" s="121"/>
      <c r="E27" s="121"/>
      <c r="F27" s="121" t="s">
        <v>743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21"/>
      <c r="S27" s="232"/>
      <c r="T27" s="109"/>
    </row>
    <row r="28" spans="1:20" ht="12.75">
      <c r="A28" s="231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232"/>
      <c r="T28" s="109"/>
    </row>
    <row r="29" spans="1:20" ht="12.75">
      <c r="A29" s="231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1"/>
      <c r="S29" s="232"/>
      <c r="T29" s="109"/>
    </row>
    <row r="30" spans="1:20" ht="12.75">
      <c r="A30" s="231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3"/>
      <c r="M30" s="121"/>
      <c r="N30" s="121"/>
      <c r="O30" s="121"/>
      <c r="P30" s="121"/>
      <c r="Q30" s="122"/>
      <c r="R30" s="121"/>
      <c r="S30" s="232"/>
      <c r="T30" s="109"/>
    </row>
    <row r="31" spans="1:20" ht="12.75">
      <c r="A31" s="231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3"/>
      <c r="M31" s="121"/>
      <c r="N31" s="121"/>
      <c r="O31" s="121"/>
      <c r="P31" s="121"/>
      <c r="Q31" s="122"/>
      <c r="R31" s="121"/>
      <c r="S31" s="232"/>
      <c r="T31" s="109"/>
    </row>
    <row r="32" spans="1:20" ht="12.75">
      <c r="A32" s="231"/>
      <c r="B32" s="120" t="s">
        <v>744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4"/>
      <c r="M32" s="121"/>
      <c r="N32" s="121"/>
      <c r="O32" s="121"/>
      <c r="P32" s="121"/>
      <c r="Q32" s="122"/>
      <c r="R32" s="121"/>
      <c r="S32" s="232"/>
      <c r="T32" s="109"/>
    </row>
    <row r="33" spans="1:20" ht="12.75">
      <c r="A33" s="233"/>
      <c r="B33" s="125" t="s">
        <v>741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4"/>
      <c r="M33" s="121"/>
      <c r="N33" s="121"/>
      <c r="O33" s="121"/>
      <c r="P33" s="121"/>
      <c r="Q33" s="122"/>
      <c r="R33" s="121"/>
      <c r="S33" s="232"/>
      <c r="T33" s="109"/>
    </row>
    <row r="34" spans="1:20" ht="12.75">
      <c r="A34" s="234" t="s">
        <v>745</v>
      </c>
      <c r="B34" s="126"/>
      <c r="C34" s="126"/>
      <c r="D34" s="126"/>
      <c r="E34" s="126"/>
      <c r="F34" s="126"/>
      <c r="G34" s="126"/>
      <c r="H34" s="127"/>
      <c r="I34" s="127"/>
      <c r="J34" s="126"/>
      <c r="K34" s="126"/>
      <c r="L34" s="127"/>
      <c r="M34" s="127"/>
      <c r="N34" s="126"/>
      <c r="O34" s="126"/>
      <c r="P34" s="126"/>
      <c r="Q34" s="127"/>
      <c r="R34" s="127"/>
      <c r="S34" s="235"/>
      <c r="T34" s="109"/>
    </row>
    <row r="35" spans="1:20" ht="12.75">
      <c r="A35" s="236"/>
      <c r="B35" s="128"/>
      <c r="C35" s="1642"/>
      <c r="D35" s="1642"/>
      <c r="E35" s="1642"/>
      <c r="F35" s="1642"/>
      <c r="G35" s="1642"/>
      <c r="H35" s="1643"/>
      <c r="I35" s="1643"/>
      <c r="J35" s="1642"/>
      <c r="K35" s="1642"/>
      <c r="L35" s="129"/>
      <c r="M35" s="1643"/>
      <c r="N35" s="1642"/>
      <c r="O35" s="1642"/>
      <c r="P35" s="1642"/>
      <c r="Q35" s="1643"/>
      <c r="R35" s="1643"/>
      <c r="S35" s="1649"/>
      <c r="T35" s="109"/>
    </row>
    <row r="36" spans="1:20" ht="12.75">
      <c r="A36" s="237"/>
      <c r="B36" s="118"/>
      <c r="C36" s="1644"/>
      <c r="D36" s="134"/>
      <c r="E36" s="134"/>
      <c r="F36" s="1645"/>
      <c r="G36" s="134"/>
      <c r="H36" s="134"/>
      <c r="I36" s="134"/>
      <c r="J36" s="134"/>
      <c r="K36" s="1645"/>
      <c r="L36" s="131"/>
      <c r="M36" s="134"/>
      <c r="N36" s="134"/>
      <c r="O36" s="134"/>
      <c r="P36" s="134"/>
      <c r="Q36" s="134"/>
      <c r="R36" s="134"/>
      <c r="S36" s="1650"/>
      <c r="T36" s="109"/>
    </row>
    <row r="37" spans="1:20" ht="12.75">
      <c r="A37" s="237"/>
      <c r="B37" s="118"/>
      <c r="C37" s="1644"/>
      <c r="D37" s="134"/>
      <c r="E37" s="134"/>
      <c r="F37" s="1645"/>
      <c r="G37" s="134"/>
      <c r="H37" s="134"/>
      <c r="I37" s="134"/>
      <c r="J37" s="134"/>
      <c r="K37" s="1645"/>
      <c r="L37" s="131"/>
      <c r="M37" s="134"/>
      <c r="N37" s="134"/>
      <c r="O37" s="134"/>
      <c r="P37" s="134"/>
      <c r="Q37" s="134"/>
      <c r="R37" s="134"/>
      <c r="S37" s="1650"/>
      <c r="T37" s="109"/>
    </row>
    <row r="38" spans="1:20" ht="12.75">
      <c r="A38" s="234" t="s">
        <v>194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239"/>
      <c r="T38" s="109"/>
    </row>
    <row r="39" spans="1:20" ht="13.5" thickBot="1">
      <c r="A39" s="474" t="s">
        <v>746</v>
      </c>
      <c r="B39" s="475"/>
      <c r="C39" s="1646"/>
      <c r="D39" s="1646"/>
      <c r="E39" s="1646"/>
      <c r="F39" s="1646"/>
      <c r="G39" s="1646"/>
      <c r="H39" s="1646"/>
      <c r="I39" s="1646"/>
      <c r="J39" s="1646"/>
      <c r="K39" s="1646"/>
      <c r="L39" s="475"/>
      <c r="M39" s="1646"/>
      <c r="N39" s="1646"/>
      <c r="O39" s="1646"/>
      <c r="P39" s="1646"/>
      <c r="Q39" s="1646"/>
      <c r="R39" s="1646"/>
      <c r="S39" s="1651"/>
      <c r="T39" s="109"/>
    </row>
    <row r="40" spans="1:20" ht="15.75">
      <c r="A40" s="111"/>
      <c r="B40" s="400"/>
      <c r="C40" s="473"/>
      <c r="D40" s="111"/>
      <c r="E40" s="111"/>
      <c r="F40" s="111"/>
      <c r="G40" s="111"/>
      <c r="H40" s="111"/>
      <c r="I40" s="111"/>
      <c r="J40" s="111"/>
      <c r="K40" s="131"/>
      <c r="L40" s="131"/>
      <c r="M40" s="146"/>
      <c r="N40" s="131"/>
      <c r="O40" s="111"/>
      <c r="P40" s="111"/>
      <c r="Q40" s="111"/>
      <c r="R40" s="111"/>
      <c r="S40" s="131"/>
      <c r="T40" s="109"/>
    </row>
    <row r="41" spans="1:20" ht="15.75">
      <c r="A41" s="111"/>
      <c r="B41" s="400"/>
      <c r="C41" s="473"/>
      <c r="D41" s="111"/>
      <c r="E41" s="111"/>
      <c r="F41" s="111"/>
      <c r="G41" s="111"/>
      <c r="H41" s="111"/>
      <c r="I41" s="111"/>
      <c r="J41" s="111"/>
      <c r="K41" s="131"/>
      <c r="L41" s="131"/>
      <c r="M41" s="146"/>
      <c r="N41" s="131"/>
      <c r="O41" s="111"/>
      <c r="P41" s="111"/>
      <c r="Q41" s="111"/>
      <c r="R41" s="111"/>
      <c r="S41" s="131"/>
      <c r="T41" s="109"/>
    </row>
    <row r="42" spans="1:20" ht="15.75">
      <c r="A42" s="111"/>
      <c r="B42" s="400"/>
      <c r="C42" s="473"/>
      <c r="D42" s="111"/>
      <c r="E42" s="111"/>
      <c r="F42" s="111"/>
      <c r="G42" s="111"/>
      <c r="H42" s="111"/>
      <c r="I42" s="111"/>
      <c r="J42" s="111"/>
      <c r="K42" s="131"/>
      <c r="L42" s="131"/>
      <c r="M42" s="146"/>
      <c r="N42" s="131"/>
      <c r="O42" s="111"/>
      <c r="P42" s="111"/>
      <c r="Q42" s="111"/>
      <c r="R42" s="111"/>
      <c r="S42" s="131"/>
      <c r="T42" s="109"/>
    </row>
    <row r="43" spans="1:20" ht="15.75">
      <c r="A43" s="325"/>
      <c r="B43" s="132"/>
      <c r="C43" s="111"/>
      <c r="D43" s="133"/>
      <c r="E43" s="111"/>
      <c r="F43" s="111"/>
      <c r="G43" s="111"/>
      <c r="H43" s="111"/>
      <c r="I43" s="111"/>
      <c r="J43" s="111"/>
      <c r="K43" s="134"/>
      <c r="L43" s="131"/>
      <c r="M43" s="111"/>
      <c r="N43" s="136"/>
      <c r="O43" s="131"/>
      <c r="P43" s="111"/>
      <c r="Q43" s="111"/>
      <c r="R43" s="111"/>
      <c r="S43" s="131"/>
      <c r="T43" s="109"/>
    </row>
    <row r="44" spans="1:2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31"/>
      <c r="L44" s="131"/>
      <c r="M44" s="131"/>
      <c r="N44" s="131"/>
      <c r="O44" s="131"/>
      <c r="P44" s="131"/>
      <c r="Q44" s="131"/>
      <c r="R44" s="131"/>
      <c r="S44" s="355"/>
      <c r="T44" s="111"/>
    </row>
    <row r="45" spans="1:20" ht="15">
      <c r="A45" s="634"/>
      <c r="B45" s="296"/>
      <c r="C45" s="634"/>
      <c r="D45" s="67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2"/>
      <c r="Q45" s="142"/>
      <c r="R45" s="142"/>
      <c r="S45" s="13"/>
      <c r="T45" s="111"/>
    </row>
    <row r="46" spans="1:20" ht="12.75">
      <c r="A46" s="342" t="s">
        <v>1175</v>
      </c>
      <c r="B46" s="342"/>
      <c r="P46" s="109"/>
      <c r="Q46" s="109"/>
      <c r="R46" s="109"/>
      <c r="S46" s="331" t="s">
        <v>1145</v>
      </c>
      <c r="T46" s="109"/>
    </row>
    <row r="47" spans="1:20" ht="12.75">
      <c r="A47" s="342" t="s">
        <v>687</v>
      </c>
      <c r="B47" s="82"/>
      <c r="P47" s="109"/>
      <c r="Q47" s="109"/>
      <c r="S47" s="331" t="s">
        <v>688</v>
      </c>
      <c r="T47" s="109"/>
    </row>
    <row r="48" spans="1:20" ht="12.75">
      <c r="A48" s="146"/>
      <c r="B48" s="146"/>
      <c r="C48" s="146"/>
      <c r="D48" s="146"/>
      <c r="E48" s="146"/>
      <c r="F48" s="146"/>
      <c r="G48" s="146"/>
      <c r="H48" s="146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45"/>
      <c r="T48" s="109"/>
    </row>
    <row r="49" spans="1:20" ht="12.75">
      <c r="A49" s="146"/>
      <c r="B49" s="146"/>
      <c r="C49" s="146"/>
      <c r="D49" s="146"/>
      <c r="E49" s="146"/>
      <c r="F49" s="146"/>
      <c r="G49" s="146"/>
      <c r="H49" s="146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45"/>
      <c r="T49" s="109"/>
    </row>
    <row r="50" spans="1:20" ht="12.75">
      <c r="A50" s="146"/>
      <c r="B50" s="146"/>
      <c r="C50" s="146"/>
      <c r="D50" s="146"/>
      <c r="E50" s="146"/>
      <c r="F50" s="146"/>
      <c r="G50" s="146"/>
      <c r="H50" s="146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45"/>
      <c r="T50" s="109"/>
    </row>
    <row r="51" spans="1:20" ht="12.75">
      <c r="A51" s="146"/>
      <c r="B51" s="146"/>
      <c r="C51" s="146"/>
      <c r="D51" s="146"/>
      <c r="E51" s="146"/>
      <c r="F51" s="146"/>
      <c r="G51" s="146"/>
      <c r="H51" s="146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45"/>
      <c r="T51" s="109"/>
    </row>
    <row r="52" spans="1:20" ht="12.75">
      <c r="A52" s="146"/>
      <c r="B52" s="146"/>
      <c r="C52" s="146"/>
      <c r="D52" s="146"/>
      <c r="E52" s="146"/>
      <c r="F52" s="146"/>
      <c r="G52" s="146"/>
      <c r="H52" s="146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45"/>
      <c r="T52" s="109"/>
    </row>
  </sheetData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7"/>
  <sheetViews>
    <sheetView workbookViewId="0" topLeftCell="H1">
      <selection activeCell="F5" sqref="F5:J5"/>
    </sheetView>
  </sheetViews>
  <sheetFormatPr defaultColWidth="9.140625" defaultRowHeight="12.75"/>
  <cols>
    <col min="1" max="1" width="11.28125" style="1" bestFit="1" customWidth="1"/>
    <col min="2" max="16384" width="9.140625" style="1" customWidth="1"/>
  </cols>
  <sheetData>
    <row r="1" ht="12.75"/>
    <row r="2" ht="12.75"/>
    <row r="3" ht="12.75"/>
    <row r="4" ht="12.75"/>
    <row r="5" spans="1:14" ht="15">
      <c r="A5" s="341" t="s">
        <v>1174</v>
      </c>
      <c r="B5" s="858"/>
      <c r="D5" s="324"/>
      <c r="N5" s="76"/>
    </row>
    <row r="6" spans="1:14" ht="15.75">
      <c r="A6" s="725" t="s">
        <v>130</v>
      </c>
      <c r="B6" s="815"/>
      <c r="C6" s="18"/>
      <c r="D6" s="324"/>
      <c r="N6" s="76"/>
    </row>
    <row r="7" spans="1:14" ht="15.75" thickBot="1">
      <c r="A7" s="341"/>
      <c r="B7" s="859"/>
      <c r="D7" s="324"/>
      <c r="F7" s="79"/>
      <c r="N7" s="76"/>
    </row>
    <row r="8" spans="1:19" ht="13.5" thickTop="1">
      <c r="A8" s="771"/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730"/>
    </row>
    <row r="9" spans="1:19" ht="15.75" thickBot="1">
      <c r="A9" s="337" t="s">
        <v>983</v>
      </c>
      <c r="B9" s="352"/>
      <c r="C9" s="352"/>
      <c r="D9" s="352"/>
      <c r="E9" s="352"/>
      <c r="F9" s="352"/>
      <c r="G9" s="352"/>
      <c r="H9" s="352"/>
      <c r="I9" s="352"/>
      <c r="J9" s="2207">
        <f>'Cover '!F5</f>
        <v>0</v>
      </c>
      <c r="K9" s="2207"/>
      <c r="L9" s="2207"/>
      <c r="M9" s="2207"/>
      <c r="N9" s="2207"/>
      <c r="O9" s="2207"/>
      <c r="P9" s="2207"/>
      <c r="Q9" s="2207"/>
      <c r="R9" s="2207"/>
      <c r="S9" s="2208"/>
    </row>
    <row r="10" spans="1:19" ht="12.75">
      <c r="A10" s="330"/>
      <c r="B10" s="21"/>
      <c r="C10" s="352"/>
      <c r="D10" s="21"/>
      <c r="E10" s="21"/>
      <c r="F10" s="352"/>
      <c r="G10" s="21"/>
      <c r="H10" s="21"/>
      <c r="I10" s="21"/>
      <c r="S10" s="812"/>
    </row>
    <row r="11" spans="1:19" ht="15.75" thickBot="1">
      <c r="A11" s="337" t="s">
        <v>1524</v>
      </c>
      <c r="B11" s="352"/>
      <c r="C11" s="352"/>
      <c r="D11" s="352"/>
      <c r="E11" s="352"/>
      <c r="F11" s="352"/>
      <c r="G11" s="352"/>
      <c r="H11" s="352"/>
      <c r="I11" s="352"/>
      <c r="J11" s="2207">
        <f>'Cover '!F7</f>
        <v>0</v>
      </c>
      <c r="K11" s="2207"/>
      <c r="L11" s="2207"/>
      <c r="M11" s="2207"/>
      <c r="N11" s="2207"/>
      <c r="O11" s="2207"/>
      <c r="P11" s="2207"/>
      <c r="Q11" s="2207"/>
      <c r="R11" s="2207"/>
      <c r="S11" s="2208"/>
    </row>
    <row r="12" spans="1:19" ht="13.5" thickBot="1">
      <c r="A12" s="347"/>
      <c r="B12" s="813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862"/>
    </row>
    <row r="13" spans="1:19" ht="13.5" thickTop="1">
      <c r="A13" s="21"/>
      <c r="B13" s="734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734"/>
    </row>
    <row r="14" ht="13.5" thickBot="1">
      <c r="S14" s="855" t="s">
        <v>174</v>
      </c>
    </row>
    <row r="15" spans="1:19" ht="15.75">
      <c r="A15" s="465"/>
      <c r="B15" s="466" t="s">
        <v>747</v>
      </c>
      <c r="C15" s="467"/>
      <c r="D15" s="468"/>
      <c r="E15" s="468"/>
      <c r="F15" s="468"/>
      <c r="G15" s="468"/>
      <c r="H15" s="468"/>
      <c r="I15" s="469"/>
      <c r="J15" s="468"/>
      <c r="K15" s="470"/>
      <c r="L15" s="470"/>
      <c r="M15" s="471" t="s">
        <v>748</v>
      </c>
      <c r="N15" s="470"/>
      <c r="O15" s="468"/>
      <c r="P15" s="469"/>
      <c r="Q15" s="468"/>
      <c r="R15" s="468"/>
      <c r="S15" s="472"/>
    </row>
    <row r="16" spans="1:19" ht="15.75">
      <c r="A16" s="241"/>
      <c r="B16" s="132" t="s">
        <v>749</v>
      </c>
      <c r="C16" s="111"/>
      <c r="D16" s="133"/>
      <c r="E16" s="111"/>
      <c r="F16" s="111"/>
      <c r="G16" s="111"/>
      <c r="H16" s="111"/>
      <c r="I16" s="118"/>
      <c r="J16" s="111"/>
      <c r="K16" s="134"/>
      <c r="L16" s="131"/>
      <c r="M16" s="135"/>
      <c r="N16" s="136" t="s">
        <v>750</v>
      </c>
      <c r="O16" s="131"/>
      <c r="P16" s="118"/>
      <c r="Q16" s="111"/>
      <c r="R16" s="111"/>
      <c r="S16" s="240"/>
    </row>
    <row r="17" spans="1:19" ht="15">
      <c r="A17" s="242"/>
      <c r="B17" s="131"/>
      <c r="C17" s="83" t="s">
        <v>751</v>
      </c>
      <c r="D17" s="137"/>
      <c r="E17" s="137"/>
      <c r="F17" s="111"/>
      <c r="G17" s="111"/>
      <c r="H17" s="1504">
        <f>J6</f>
        <v>0</v>
      </c>
      <c r="I17" s="29"/>
      <c r="J17" s="111"/>
      <c r="K17" s="138"/>
      <c r="L17" s="131"/>
      <c r="M17" s="135"/>
      <c r="N17" s="136" t="s">
        <v>752</v>
      </c>
      <c r="O17" s="131"/>
      <c r="P17" s="118"/>
      <c r="Q17" s="111"/>
      <c r="R17" s="111"/>
      <c r="S17" s="240"/>
    </row>
    <row r="18" spans="1:19" ht="12.75">
      <c r="A18" s="147"/>
      <c r="B18" s="111"/>
      <c r="C18" s="83" t="s">
        <v>753</v>
      </c>
      <c r="D18" s="139"/>
      <c r="E18" s="139"/>
      <c r="F18" s="111"/>
      <c r="G18" s="111"/>
      <c r="H18" s="1652">
        <f>J12</f>
        <v>0</v>
      </c>
      <c r="I18" s="29"/>
      <c r="J18" s="111"/>
      <c r="K18" s="131"/>
      <c r="L18" s="131"/>
      <c r="M18" s="135"/>
      <c r="N18" s="136" t="s">
        <v>754</v>
      </c>
      <c r="O18" s="131"/>
      <c r="P18" s="120"/>
      <c r="Q18" s="131"/>
      <c r="R18" s="131"/>
      <c r="S18" s="238"/>
    </row>
    <row r="19" spans="1:19" ht="12.75">
      <c r="A19" s="147"/>
      <c r="B19" s="111"/>
      <c r="C19" s="139" t="s">
        <v>755</v>
      </c>
      <c r="D19" s="139"/>
      <c r="E19" s="139"/>
      <c r="F19" s="111"/>
      <c r="G19" s="111"/>
      <c r="H19" s="1652"/>
      <c r="I19" s="29"/>
      <c r="J19" s="111"/>
      <c r="K19" s="138"/>
      <c r="L19" s="131"/>
      <c r="M19" s="135"/>
      <c r="N19" s="136" t="s">
        <v>756</v>
      </c>
      <c r="O19" s="131"/>
      <c r="P19" s="120"/>
      <c r="Q19" s="131"/>
      <c r="R19" s="131"/>
      <c r="S19" s="238"/>
    </row>
    <row r="20" spans="1:19" ht="12.75">
      <c r="A20" s="147"/>
      <c r="B20" s="139"/>
      <c r="C20" s="139" t="s">
        <v>760</v>
      </c>
      <c r="D20" s="139"/>
      <c r="E20" s="139"/>
      <c r="F20" s="111"/>
      <c r="G20" s="111"/>
      <c r="H20" s="1504"/>
      <c r="I20" s="29"/>
      <c r="J20" s="111"/>
      <c r="K20" s="138"/>
      <c r="L20" s="131"/>
      <c r="M20" s="135"/>
      <c r="N20" s="111"/>
      <c r="O20" s="111"/>
      <c r="P20" s="120"/>
      <c r="Q20" s="131"/>
      <c r="R20" s="131"/>
      <c r="S20" s="238"/>
    </row>
    <row r="21" spans="1:19" ht="12.75">
      <c r="A21" s="147"/>
      <c r="B21" s="139" t="s">
        <v>761</v>
      </c>
      <c r="C21" s="139"/>
      <c r="D21" s="139"/>
      <c r="E21" s="139"/>
      <c r="F21" s="111"/>
      <c r="G21" s="111"/>
      <c r="H21" s="1652"/>
      <c r="I21" s="29"/>
      <c r="J21" s="111"/>
      <c r="K21" s="138"/>
      <c r="L21" s="131"/>
      <c r="M21" s="140" t="s">
        <v>762</v>
      </c>
      <c r="N21" s="111"/>
      <c r="O21" s="111"/>
      <c r="P21" s="120"/>
      <c r="Q21" s="131"/>
      <c r="R21" s="131"/>
      <c r="S21" s="238"/>
    </row>
    <row r="22" spans="1:19" ht="12.75">
      <c r="A22" s="147"/>
      <c r="B22" s="139"/>
      <c r="C22" s="139"/>
      <c r="D22" s="139"/>
      <c r="E22" s="139"/>
      <c r="F22" s="111"/>
      <c r="G22" s="111"/>
      <c r="H22" s="1506"/>
      <c r="I22" s="29"/>
      <c r="J22" s="111"/>
      <c r="K22" s="138"/>
      <c r="L22" s="131"/>
      <c r="M22" s="135"/>
      <c r="N22" s="136" t="s">
        <v>763</v>
      </c>
      <c r="O22" s="111"/>
      <c r="P22" s="120"/>
      <c r="Q22" s="131"/>
      <c r="R22" s="131"/>
      <c r="S22" s="238"/>
    </row>
    <row r="23" spans="1:19" ht="12.75">
      <c r="A23" s="147"/>
      <c r="B23" s="139" t="s">
        <v>764</v>
      </c>
      <c r="C23" s="139"/>
      <c r="D23" s="139"/>
      <c r="E23" s="139"/>
      <c r="F23" s="111"/>
      <c r="G23" s="111"/>
      <c r="H23" s="1506"/>
      <c r="I23" s="29"/>
      <c r="J23" s="111"/>
      <c r="K23" s="131"/>
      <c r="L23" s="131"/>
      <c r="M23" s="135"/>
      <c r="N23" s="136" t="s">
        <v>765</v>
      </c>
      <c r="O23" s="111"/>
      <c r="P23" s="120"/>
      <c r="Q23" s="131"/>
      <c r="R23" s="131"/>
      <c r="S23" s="238"/>
    </row>
    <row r="24" spans="1:19" ht="12.75">
      <c r="A24" s="147"/>
      <c r="B24" s="139"/>
      <c r="C24" s="139" t="s">
        <v>766</v>
      </c>
      <c r="D24" s="139"/>
      <c r="E24" s="139"/>
      <c r="F24" s="111"/>
      <c r="G24" s="111"/>
      <c r="H24" s="1504"/>
      <c r="I24" s="29"/>
      <c r="J24" s="111"/>
      <c r="K24" s="131"/>
      <c r="L24" s="131"/>
      <c r="M24" s="130"/>
      <c r="N24" s="131"/>
      <c r="O24" s="131"/>
      <c r="P24" s="120"/>
      <c r="Q24" s="131"/>
      <c r="R24" s="131"/>
      <c r="S24" s="238"/>
    </row>
    <row r="25" spans="1:19" ht="12.75">
      <c r="A25" s="147"/>
      <c r="B25" s="139"/>
      <c r="C25" s="139" t="s">
        <v>767</v>
      </c>
      <c r="D25" s="139"/>
      <c r="E25" s="139"/>
      <c r="F25" s="111"/>
      <c r="G25" s="111"/>
      <c r="H25" s="1652"/>
      <c r="I25" s="29"/>
      <c r="J25" s="111"/>
      <c r="K25" s="131"/>
      <c r="L25" s="131"/>
      <c r="M25" s="140" t="s">
        <v>768</v>
      </c>
      <c r="N25" s="131"/>
      <c r="O25" s="131"/>
      <c r="P25" s="120"/>
      <c r="Q25" s="131"/>
      <c r="R25" s="131"/>
      <c r="S25" s="238"/>
    </row>
    <row r="26" spans="1:19" ht="12.75">
      <c r="A26" s="147"/>
      <c r="B26" s="139"/>
      <c r="C26" s="139" t="s">
        <v>769</v>
      </c>
      <c r="D26" s="139"/>
      <c r="E26" s="139"/>
      <c r="F26" s="111"/>
      <c r="G26" s="111"/>
      <c r="H26" s="1504"/>
      <c r="I26" s="29"/>
      <c r="J26" s="111"/>
      <c r="K26" s="138"/>
      <c r="L26" s="131"/>
      <c r="M26" s="135"/>
      <c r="N26" s="136" t="s">
        <v>770</v>
      </c>
      <c r="O26" s="131"/>
      <c r="P26" s="120"/>
      <c r="Q26" s="131"/>
      <c r="R26" s="131"/>
      <c r="S26" s="238"/>
    </row>
    <row r="27" spans="1:19" ht="12.75">
      <c r="A27" s="147"/>
      <c r="B27" s="111"/>
      <c r="C27" s="139" t="s">
        <v>771</v>
      </c>
      <c r="D27" s="139"/>
      <c r="E27" s="139"/>
      <c r="F27" s="111"/>
      <c r="G27" s="111"/>
      <c r="H27" s="1504"/>
      <c r="I27" s="29"/>
      <c r="J27" s="111"/>
      <c r="K27" s="131"/>
      <c r="L27" s="131"/>
      <c r="M27" s="135"/>
      <c r="N27" s="136" t="s">
        <v>772</v>
      </c>
      <c r="O27" s="131"/>
      <c r="P27" s="120"/>
      <c r="Q27" s="131"/>
      <c r="R27" s="131"/>
      <c r="S27" s="238"/>
    </row>
    <row r="28" spans="1:19" ht="12.75">
      <c r="A28" s="147"/>
      <c r="B28" s="139"/>
      <c r="C28" s="139"/>
      <c r="D28" s="139"/>
      <c r="E28" s="139"/>
      <c r="F28" s="111"/>
      <c r="G28" s="111"/>
      <c r="H28" s="1506"/>
      <c r="I28" s="29"/>
      <c r="J28" s="111"/>
      <c r="K28" s="131"/>
      <c r="L28" s="131"/>
      <c r="M28" s="141"/>
      <c r="N28" s="142"/>
      <c r="O28" s="143"/>
      <c r="P28" s="125"/>
      <c r="Q28" s="131"/>
      <c r="R28" s="131"/>
      <c r="S28" s="238"/>
    </row>
    <row r="29" spans="1:19" ht="12.75">
      <c r="A29" s="147"/>
      <c r="B29" s="139" t="s">
        <v>773</v>
      </c>
      <c r="C29" s="139"/>
      <c r="D29" s="139"/>
      <c r="E29" s="139"/>
      <c r="F29" s="111"/>
      <c r="G29" s="111"/>
      <c r="H29" s="1652"/>
      <c r="I29" s="29"/>
      <c r="J29" s="111"/>
      <c r="K29" s="131"/>
      <c r="L29" s="131"/>
      <c r="M29" s="111"/>
      <c r="N29" s="111"/>
      <c r="O29" s="131"/>
      <c r="P29" s="131"/>
      <c r="Q29" s="131"/>
      <c r="R29" s="131"/>
      <c r="S29" s="238"/>
    </row>
    <row r="30" spans="1:19" ht="12.75">
      <c r="A30" s="147"/>
      <c r="B30" s="139"/>
      <c r="C30" s="139"/>
      <c r="D30" s="139"/>
      <c r="E30" s="139"/>
      <c r="F30" s="111"/>
      <c r="G30" s="111"/>
      <c r="H30" s="1506"/>
      <c r="I30" s="29"/>
      <c r="J30" s="111"/>
      <c r="K30" s="131"/>
      <c r="L30" s="144"/>
      <c r="M30" s="21" t="s">
        <v>774</v>
      </c>
      <c r="N30" s="111"/>
      <c r="O30" s="131"/>
      <c r="P30" s="131"/>
      <c r="Q30" s="131"/>
      <c r="R30" s="131"/>
      <c r="S30" s="238"/>
    </row>
    <row r="31" spans="1:19" ht="12.75">
      <c r="A31" s="147"/>
      <c r="B31" s="139"/>
      <c r="C31" s="139"/>
      <c r="D31" s="139"/>
      <c r="E31" s="139"/>
      <c r="F31" s="111"/>
      <c r="G31" s="111"/>
      <c r="H31" s="1506"/>
      <c r="I31" s="29"/>
      <c r="J31" s="111"/>
      <c r="K31" s="131"/>
      <c r="L31" s="111"/>
      <c r="M31" s="144" t="s">
        <v>775</v>
      </c>
      <c r="N31" s="131"/>
      <c r="O31" s="131"/>
      <c r="P31" s="131"/>
      <c r="Q31" s="131"/>
      <c r="R31" s="131"/>
      <c r="S31" s="238"/>
    </row>
    <row r="32" spans="1:19" ht="12.75">
      <c r="A32" s="147"/>
      <c r="B32" s="139"/>
      <c r="C32" s="139" t="s">
        <v>776</v>
      </c>
      <c r="D32" s="139"/>
      <c r="E32" s="139"/>
      <c r="F32" s="111"/>
      <c r="G32" s="111"/>
      <c r="H32" s="1652"/>
      <c r="I32" s="29"/>
      <c r="J32" s="111"/>
      <c r="K32" s="131"/>
      <c r="L32" s="144"/>
      <c r="M32" s="144" t="s">
        <v>777</v>
      </c>
      <c r="N32" s="131"/>
      <c r="O32" s="131"/>
      <c r="P32" s="131"/>
      <c r="Q32" s="131"/>
      <c r="R32" s="131"/>
      <c r="S32" s="238"/>
    </row>
    <row r="33" spans="1:19" ht="12.75">
      <c r="A33" s="147"/>
      <c r="B33" s="139"/>
      <c r="C33" s="139" t="s">
        <v>778</v>
      </c>
      <c r="D33" s="139"/>
      <c r="E33" s="139"/>
      <c r="F33" s="111"/>
      <c r="G33" s="111"/>
      <c r="H33" s="1506"/>
      <c r="I33" s="29"/>
      <c r="J33" s="111"/>
      <c r="K33" s="131"/>
      <c r="L33" s="131"/>
      <c r="M33" s="131"/>
      <c r="N33" s="131"/>
      <c r="O33" s="131"/>
      <c r="P33" s="131"/>
      <c r="Q33" s="131"/>
      <c r="R33" s="131"/>
      <c r="S33" s="238"/>
    </row>
    <row r="34" spans="1:19" ht="12.75">
      <c r="A34" s="147"/>
      <c r="B34" s="139"/>
      <c r="C34" s="139"/>
      <c r="D34" s="139"/>
      <c r="E34" s="139"/>
      <c r="F34" s="111"/>
      <c r="G34" s="111"/>
      <c r="H34" s="1506"/>
      <c r="I34" s="29"/>
      <c r="J34" s="111"/>
      <c r="K34" s="131"/>
      <c r="L34" s="131"/>
      <c r="M34" s="131"/>
      <c r="N34" s="131"/>
      <c r="O34" s="131"/>
      <c r="P34" s="131"/>
      <c r="Q34" s="131"/>
      <c r="R34" s="131"/>
      <c r="S34" s="238"/>
    </row>
    <row r="35" spans="1:19" ht="12.75">
      <c r="A35" s="147"/>
      <c r="B35" s="139" t="s">
        <v>779</v>
      </c>
      <c r="C35" s="139"/>
      <c r="D35" s="139"/>
      <c r="E35" s="139"/>
      <c r="F35" s="111"/>
      <c r="G35" s="111"/>
      <c r="H35" s="1504"/>
      <c r="I35" s="118"/>
      <c r="J35" s="111"/>
      <c r="K35" s="131"/>
      <c r="L35" s="131"/>
      <c r="M35" s="131"/>
      <c r="N35" s="131"/>
      <c r="O35" s="131"/>
      <c r="P35" s="131"/>
      <c r="Q35" s="131"/>
      <c r="R35" s="131"/>
      <c r="S35" s="238"/>
    </row>
    <row r="36" spans="1:19" ht="13.5" thickBot="1">
      <c r="A36" s="243"/>
      <c r="B36" s="244"/>
      <c r="C36" s="244"/>
      <c r="D36" s="244"/>
      <c r="E36" s="244"/>
      <c r="F36" s="244"/>
      <c r="G36" s="244"/>
      <c r="H36" s="244"/>
      <c r="I36" s="245"/>
      <c r="J36" s="244"/>
      <c r="K36" s="246"/>
      <c r="L36" s="246"/>
      <c r="M36" s="246"/>
      <c r="N36" s="246"/>
      <c r="O36" s="246"/>
      <c r="P36" s="246"/>
      <c r="Q36" s="246"/>
      <c r="R36" s="246"/>
      <c r="S36" s="247"/>
    </row>
    <row r="45" spans="1:19" ht="15">
      <c r="A45" s="634"/>
      <c r="B45" s="296"/>
      <c r="C45" s="634"/>
      <c r="D45" s="67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2"/>
      <c r="Q45" s="142"/>
      <c r="R45" s="142"/>
      <c r="S45" s="13"/>
    </row>
    <row r="46" spans="1:19" ht="12.75">
      <c r="A46" s="342" t="s">
        <v>1175</v>
      </c>
      <c r="B46" s="342"/>
      <c r="P46" s="109"/>
      <c r="Q46" s="109"/>
      <c r="R46" s="109"/>
      <c r="S46" s="331" t="s">
        <v>202</v>
      </c>
    </row>
    <row r="47" spans="1:19" ht="12.75">
      <c r="A47" s="342" t="s">
        <v>689</v>
      </c>
      <c r="B47" s="82"/>
      <c r="P47" s="109"/>
      <c r="Q47" s="109"/>
      <c r="R47" s="109"/>
      <c r="S47" s="331" t="s">
        <v>697</v>
      </c>
    </row>
  </sheetData>
  <mergeCells count="2">
    <mergeCell ref="J9:S9"/>
    <mergeCell ref="J11:S11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U137"/>
  <sheetViews>
    <sheetView zoomScale="75" zoomScaleNormal="75" workbookViewId="0" topLeftCell="A1">
      <selection activeCell="C30" sqref="C30"/>
    </sheetView>
  </sheetViews>
  <sheetFormatPr defaultColWidth="9.140625" defaultRowHeight="12.75"/>
  <cols>
    <col min="1" max="1" width="4.57421875" style="1185" customWidth="1"/>
    <col min="2" max="2" width="59.8515625" style="1185" customWidth="1"/>
    <col min="3" max="7" width="10.7109375" style="1185" customWidth="1"/>
    <col min="8" max="16384" width="9.140625" style="1185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">
      <c r="A5" s="341" t="s">
        <v>1174</v>
      </c>
      <c r="B5" s="858"/>
      <c r="C5" s="1"/>
      <c r="D5" s="324"/>
      <c r="E5" s="1"/>
      <c r="F5" s="1"/>
      <c r="G5" s="1"/>
      <c r="H5" s="1"/>
    </row>
    <row r="6" spans="1:8" ht="15.75">
      <c r="A6" s="725" t="s">
        <v>565</v>
      </c>
      <c r="B6" s="815"/>
      <c r="C6" s="18"/>
      <c r="D6" s="324"/>
      <c r="E6" s="1"/>
      <c r="F6" s="1"/>
      <c r="G6" s="1"/>
      <c r="H6" s="1"/>
    </row>
    <row r="7" spans="1:8" ht="15.75" thickBot="1">
      <c r="A7" s="341"/>
      <c r="B7" s="859"/>
      <c r="C7" s="1"/>
      <c r="D7" s="324"/>
      <c r="E7" s="1"/>
      <c r="F7" s="1"/>
      <c r="G7" s="1"/>
      <c r="H7" s="1"/>
    </row>
    <row r="8" spans="1:8" ht="13.5" thickTop="1">
      <c r="A8" s="771"/>
      <c r="B8" s="916"/>
      <c r="C8" s="916"/>
      <c r="D8" s="916"/>
      <c r="E8" s="916"/>
      <c r="F8" s="916"/>
      <c r="G8" s="916"/>
      <c r="H8" s="730"/>
    </row>
    <row r="9" spans="1:8" ht="15.75" thickBot="1">
      <c r="A9" s="337" t="s">
        <v>983</v>
      </c>
      <c r="B9" s="352"/>
      <c r="C9" s="2207">
        <f>'Cover '!F5</f>
        <v>0</v>
      </c>
      <c r="D9" s="2207"/>
      <c r="E9" s="2207"/>
      <c r="F9" s="2207"/>
      <c r="G9" s="2207"/>
      <c r="H9" s="2208"/>
    </row>
    <row r="10" spans="1:8" ht="12.75">
      <c r="A10" s="330"/>
      <c r="B10" s="21"/>
      <c r="C10" s="352"/>
      <c r="D10" s="21"/>
      <c r="E10" s="1"/>
      <c r="F10" s="1"/>
      <c r="G10" s="1"/>
      <c r="H10" s="735"/>
    </row>
    <row r="11" spans="1:8" ht="15.75" thickBot="1">
      <c r="A11" s="337" t="s">
        <v>1524</v>
      </c>
      <c r="B11" s="352"/>
      <c r="C11" s="2207">
        <f>'Cover '!F7</f>
        <v>0</v>
      </c>
      <c r="D11" s="2207"/>
      <c r="E11" s="2207"/>
      <c r="F11" s="2207"/>
      <c r="G11" s="2207"/>
      <c r="H11" s="2208"/>
    </row>
    <row r="12" spans="1:8" ht="13.5" thickBot="1">
      <c r="A12" s="347"/>
      <c r="B12" s="813"/>
      <c r="C12" s="917"/>
      <c r="D12" s="917"/>
      <c r="E12" s="917"/>
      <c r="F12" s="917"/>
      <c r="G12" s="917"/>
      <c r="H12" s="814"/>
    </row>
    <row r="13" spans="1:8" ht="13.5" thickTop="1">
      <c r="A13" s="21"/>
      <c r="B13" s="734"/>
      <c r="C13" s="352"/>
      <c r="D13" s="352"/>
      <c r="E13" s="352"/>
      <c r="F13" s="352"/>
      <c r="G13" s="352"/>
      <c r="H13" s="734"/>
    </row>
    <row r="14" spans="1:8" s="1657" customFormat="1" ht="13.5" thickBot="1">
      <c r="A14" s="1653"/>
      <c r="B14" s="1654"/>
      <c r="C14" s="1655"/>
      <c r="D14" s="1655"/>
      <c r="E14" s="1656"/>
      <c r="F14" s="1656"/>
      <c r="G14" s="1656"/>
      <c r="H14" s="855" t="s">
        <v>174</v>
      </c>
    </row>
    <row r="15" spans="1:12" ht="16.5" thickTop="1">
      <c r="A15" s="1658"/>
      <c r="B15" s="1659"/>
      <c r="C15" s="1660" t="s">
        <v>690</v>
      </c>
      <c r="D15" s="1661"/>
      <c r="E15" s="1662" t="s">
        <v>691</v>
      </c>
      <c r="F15" s="1663"/>
      <c r="G15" s="1664" t="s">
        <v>1184</v>
      </c>
      <c r="H15" s="1730" t="s">
        <v>1185</v>
      </c>
      <c r="L15" s="1729"/>
    </row>
    <row r="16" spans="1:8" ht="15.75">
      <c r="A16" s="1666" t="s">
        <v>63</v>
      </c>
      <c r="B16" s="1667"/>
      <c r="C16" s="1668" t="s">
        <v>1186</v>
      </c>
      <c r="D16" s="1669" t="s">
        <v>1187</v>
      </c>
      <c r="E16" s="1670" t="s">
        <v>1186</v>
      </c>
      <c r="F16" s="1671" t="s">
        <v>1187</v>
      </c>
      <c r="G16" s="1672" t="s">
        <v>1431</v>
      </c>
      <c r="H16" s="1673" t="s">
        <v>1188</v>
      </c>
    </row>
    <row r="17" spans="1:8" ht="21.75" customHeight="1">
      <c r="A17" s="1674">
        <v>1</v>
      </c>
      <c r="B17" s="1675" t="s">
        <v>1320</v>
      </c>
      <c r="C17" s="1676"/>
      <c r="D17" s="1677"/>
      <c r="E17" s="1678"/>
      <c r="F17" s="1679"/>
      <c r="G17" s="1676"/>
      <c r="H17" s="1680">
        <f>G17:G42-C17:C42-D17:D42-E17:E42-F17:F42</f>
        <v>0</v>
      </c>
    </row>
    <row r="18" spans="1:8" ht="22.5" customHeight="1">
      <c r="A18" s="1681">
        <v>2</v>
      </c>
      <c r="B18" s="1682" t="s">
        <v>1321</v>
      </c>
      <c r="C18" s="2028">
        <f>SUM(C19:C21)</f>
        <v>0</v>
      </c>
      <c r="D18" s="2028">
        <f>SUM(D19:D21)</f>
        <v>0</v>
      </c>
      <c r="E18" s="2028">
        <f>SUM(E19:E21)</f>
        <v>0</v>
      </c>
      <c r="F18" s="2028">
        <f>SUM(F19:F21)</f>
        <v>0</v>
      </c>
      <c r="G18" s="2028">
        <f>SUM(G19:G21)</f>
        <v>0</v>
      </c>
      <c r="H18" s="1680">
        <f>G18:G42-C18:C42-D18:D42-E18:E42-F18:F42</f>
        <v>0</v>
      </c>
    </row>
    <row r="19" spans="1:8" ht="15">
      <c r="A19" s="1683"/>
      <c r="B19" s="1684" t="s">
        <v>1190</v>
      </c>
      <c r="C19" s="2028"/>
      <c r="D19" s="2028"/>
      <c r="E19" s="2028"/>
      <c r="F19" s="2028"/>
      <c r="G19" s="2028"/>
      <c r="H19" s="1680">
        <f>G19:G42-C19:C42-D19:D42-E19:E42-F19:F42</f>
        <v>0</v>
      </c>
    </row>
    <row r="20" spans="1:8" ht="15">
      <c r="A20" s="1681"/>
      <c r="B20" s="1684" t="s">
        <v>1322</v>
      </c>
      <c r="C20" s="2028"/>
      <c r="D20" s="2028"/>
      <c r="E20" s="2028"/>
      <c r="F20" s="2028"/>
      <c r="G20" s="2028"/>
      <c r="H20" s="1680">
        <f>G20:G42-C20:C42-D20:D42-E20:E42-F20:F42</f>
        <v>0</v>
      </c>
    </row>
    <row r="21" spans="1:8" ht="15">
      <c r="A21" s="1681"/>
      <c r="B21" s="1684" t="s">
        <v>1192</v>
      </c>
      <c r="C21" s="2028"/>
      <c r="D21" s="2029"/>
      <c r="E21" s="2028"/>
      <c r="F21" s="2028"/>
      <c r="G21" s="2028"/>
      <c r="H21" s="1680">
        <f>G21:G42-C21:C42-D21:D42-E21:E42-F21:F42</f>
        <v>0</v>
      </c>
    </row>
    <row r="22" spans="1:255" s="1685" customFormat="1" ht="21.75" customHeight="1">
      <c r="A22" s="1681">
        <v>3</v>
      </c>
      <c r="B22" s="1685" t="s">
        <v>1516</v>
      </c>
      <c r="C22" s="2028">
        <f>SUM(C23:C28)</f>
        <v>0</v>
      </c>
      <c r="D22" s="2028">
        <f>SUM(D23:D28)</f>
        <v>0</v>
      </c>
      <c r="E22" s="2028">
        <f>SUM(E23:E28)</f>
        <v>0</v>
      </c>
      <c r="F22" s="2028">
        <f>SUM(F23:F28)</f>
        <v>0</v>
      </c>
      <c r="G22" s="2028">
        <f>SUM(G23:G28)</f>
        <v>0</v>
      </c>
      <c r="H22" s="1680">
        <f>G22:G42-C22:C42-D22:D42-E22:E42-F22:F42</f>
        <v>0</v>
      </c>
      <c r="I22" s="1686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85"/>
      <c r="AC22" s="1185"/>
      <c r="AD22" s="1185"/>
      <c r="AE22" s="1185"/>
      <c r="AF22" s="1185"/>
      <c r="AG22" s="1185"/>
      <c r="AH22" s="1185"/>
      <c r="AI22" s="1185"/>
      <c r="AJ22" s="1185"/>
      <c r="AK22" s="1185"/>
      <c r="AL22" s="1185"/>
      <c r="AM22" s="1185"/>
      <c r="AN22" s="1185"/>
      <c r="AO22" s="1185"/>
      <c r="AP22" s="1185"/>
      <c r="AQ22" s="1185"/>
      <c r="AR22" s="1185"/>
      <c r="AS22" s="1185"/>
      <c r="AT22" s="1185"/>
      <c r="AU22" s="1185"/>
      <c r="AV22" s="1185"/>
      <c r="AW22" s="1185"/>
      <c r="AX22" s="1185"/>
      <c r="AY22" s="1185"/>
      <c r="AZ22" s="1185"/>
      <c r="BA22" s="1185"/>
      <c r="BB22" s="1185"/>
      <c r="BC22" s="1185"/>
      <c r="BD22" s="1185"/>
      <c r="BE22" s="1185"/>
      <c r="BF22" s="1185"/>
      <c r="BG22" s="1185"/>
      <c r="BH22" s="1185"/>
      <c r="BI22" s="1185"/>
      <c r="BJ22" s="1185"/>
      <c r="BK22" s="1185"/>
      <c r="BL22" s="1185"/>
      <c r="BM22" s="1185"/>
      <c r="BN22" s="1185"/>
      <c r="BO22" s="1185"/>
      <c r="BP22" s="1185"/>
      <c r="BQ22" s="1185"/>
      <c r="BR22" s="1185"/>
      <c r="BS22" s="1185"/>
      <c r="BT22" s="1185"/>
      <c r="BU22" s="1185"/>
      <c r="BV22" s="1185"/>
      <c r="BW22" s="1185"/>
      <c r="BX22" s="1185"/>
      <c r="BY22" s="1185"/>
      <c r="BZ22" s="1185"/>
      <c r="CA22" s="1185"/>
      <c r="CB22" s="1185"/>
      <c r="CC22" s="1185"/>
      <c r="CD22" s="1185"/>
      <c r="CE22" s="1185"/>
      <c r="CF22" s="1185"/>
      <c r="CG22" s="1185"/>
      <c r="CH22" s="1185"/>
      <c r="CI22" s="1185"/>
      <c r="CJ22" s="1185"/>
      <c r="CK22" s="1185"/>
      <c r="CL22" s="1185"/>
      <c r="CM22" s="1185"/>
      <c r="CN22" s="1185"/>
      <c r="CO22" s="1185"/>
      <c r="CP22" s="1185"/>
      <c r="CQ22" s="1185"/>
      <c r="CR22" s="1185"/>
      <c r="CS22" s="1185"/>
      <c r="CT22" s="1185"/>
      <c r="CU22" s="1185"/>
      <c r="CV22" s="1185"/>
      <c r="CW22" s="1185"/>
      <c r="CX22" s="1185"/>
      <c r="CY22" s="1185"/>
      <c r="CZ22" s="1185"/>
      <c r="DA22" s="1185"/>
      <c r="DB22" s="1185"/>
      <c r="DC22" s="1185"/>
      <c r="DD22" s="1185"/>
      <c r="DE22" s="1185"/>
      <c r="DF22" s="1185"/>
      <c r="DG22" s="1185"/>
      <c r="DH22" s="1185"/>
      <c r="DI22" s="1185"/>
      <c r="DJ22" s="1185"/>
      <c r="DK22" s="1185"/>
      <c r="DL22" s="1185"/>
      <c r="DM22" s="1185"/>
      <c r="DN22" s="1185"/>
      <c r="DO22" s="1185"/>
      <c r="DP22" s="1185"/>
      <c r="DQ22" s="1185"/>
      <c r="DR22" s="1185"/>
      <c r="DS22" s="1185"/>
      <c r="DT22" s="1185"/>
      <c r="DU22" s="1185"/>
      <c r="DV22" s="1185"/>
      <c r="DW22" s="1185"/>
      <c r="DX22" s="1185"/>
      <c r="DY22" s="1185"/>
      <c r="DZ22" s="1185"/>
      <c r="EA22" s="1185"/>
      <c r="EB22" s="1185"/>
      <c r="EC22" s="1185"/>
      <c r="ED22" s="1185"/>
      <c r="EE22" s="1185"/>
      <c r="EF22" s="1185"/>
      <c r="EG22" s="1185"/>
      <c r="EH22" s="1185"/>
      <c r="EI22" s="1185"/>
      <c r="EJ22" s="1185"/>
      <c r="EK22" s="1185"/>
      <c r="EL22" s="1185"/>
      <c r="EM22" s="1185"/>
      <c r="EN22" s="1185"/>
      <c r="EO22" s="1185"/>
      <c r="EP22" s="1185"/>
      <c r="EQ22" s="1185"/>
      <c r="ER22" s="1185"/>
      <c r="ES22" s="1185"/>
      <c r="ET22" s="1185"/>
      <c r="EU22" s="1185"/>
      <c r="EV22" s="1185"/>
      <c r="EW22" s="1185"/>
      <c r="EX22" s="1185"/>
      <c r="EY22" s="1185"/>
      <c r="EZ22" s="1185"/>
      <c r="FA22" s="1185"/>
      <c r="FB22" s="1185"/>
      <c r="FC22" s="1185"/>
      <c r="FD22" s="1185"/>
      <c r="FE22" s="1185"/>
      <c r="FF22" s="1185"/>
      <c r="FG22" s="1185"/>
      <c r="FH22" s="1185"/>
      <c r="FI22" s="1185"/>
      <c r="FJ22" s="1185"/>
      <c r="FK22" s="1185"/>
      <c r="FL22" s="1185"/>
      <c r="FM22" s="1185"/>
      <c r="FN22" s="1185"/>
      <c r="FO22" s="1185"/>
      <c r="FP22" s="1185"/>
      <c r="FQ22" s="1185"/>
      <c r="FR22" s="1185"/>
      <c r="FS22" s="1185"/>
      <c r="FT22" s="1185"/>
      <c r="FU22" s="1185"/>
      <c r="FV22" s="1185"/>
      <c r="FW22" s="1185"/>
      <c r="FX22" s="1185"/>
      <c r="FY22" s="1185"/>
      <c r="FZ22" s="1185"/>
      <c r="GA22" s="1185"/>
      <c r="GB22" s="1185"/>
      <c r="GC22" s="1185"/>
      <c r="GD22" s="1185"/>
      <c r="GE22" s="1185"/>
      <c r="GF22" s="1185"/>
      <c r="GG22" s="1185"/>
      <c r="GH22" s="1185"/>
      <c r="GI22" s="1185"/>
      <c r="GJ22" s="1185"/>
      <c r="GK22" s="1185"/>
      <c r="GL22" s="1185"/>
      <c r="GM22" s="1185"/>
      <c r="GN22" s="1185"/>
      <c r="GO22" s="1185"/>
      <c r="GP22" s="1185"/>
      <c r="GQ22" s="1185"/>
      <c r="GR22" s="1185"/>
      <c r="GS22" s="1185"/>
      <c r="GT22" s="1185"/>
      <c r="GU22" s="1185"/>
      <c r="GV22" s="1185"/>
      <c r="GW22" s="1185"/>
      <c r="GX22" s="1185"/>
      <c r="GY22" s="1185"/>
      <c r="GZ22" s="1185"/>
      <c r="HA22" s="1185"/>
      <c r="HB22" s="1185"/>
      <c r="HC22" s="1185"/>
      <c r="HD22" s="1185"/>
      <c r="HE22" s="1185"/>
      <c r="HF22" s="1185"/>
      <c r="HG22" s="1185"/>
      <c r="HH22" s="1185"/>
      <c r="HI22" s="1185"/>
      <c r="HJ22" s="1185"/>
      <c r="HK22" s="1185"/>
      <c r="HL22" s="1185"/>
      <c r="HM22" s="1185"/>
      <c r="HN22" s="1185"/>
      <c r="HO22" s="1185"/>
      <c r="HP22" s="1185"/>
      <c r="HQ22" s="1185"/>
      <c r="HR22" s="1185"/>
      <c r="HS22" s="1185"/>
      <c r="HT22" s="1185"/>
      <c r="HU22" s="1185"/>
      <c r="HV22" s="1185"/>
      <c r="HW22" s="1185"/>
      <c r="HX22" s="1185"/>
      <c r="HY22" s="1185"/>
      <c r="HZ22" s="1185"/>
      <c r="IA22" s="1185"/>
      <c r="IB22" s="1185"/>
      <c r="IC22" s="1185"/>
      <c r="ID22" s="1185"/>
      <c r="IE22" s="1185"/>
      <c r="IF22" s="1185"/>
      <c r="IG22" s="1185"/>
      <c r="IH22" s="1185"/>
      <c r="II22" s="1185"/>
      <c r="IJ22" s="1185"/>
      <c r="IK22" s="1185"/>
      <c r="IL22" s="1185"/>
      <c r="IM22" s="1185"/>
      <c r="IN22" s="1185"/>
      <c r="IO22" s="1185"/>
      <c r="IP22" s="1185"/>
      <c r="IQ22" s="1185"/>
      <c r="IR22" s="1185"/>
      <c r="IS22" s="1185"/>
      <c r="IT22" s="1185"/>
      <c r="IU22" s="1185"/>
    </row>
    <row r="23" spans="1:9" ht="15">
      <c r="A23" s="1683"/>
      <c r="B23" s="1684" t="s">
        <v>1193</v>
      </c>
      <c r="C23" s="2028"/>
      <c r="D23" s="2029"/>
      <c r="E23" s="2028"/>
      <c r="F23" s="2028"/>
      <c r="G23" s="2028"/>
      <c r="H23" s="1680">
        <f>G23:G42-C23:C42-D23:D42-E23:E42-F23:F42</f>
        <v>0</v>
      </c>
      <c r="I23" s="1686"/>
    </row>
    <row r="24" spans="1:9" ht="15">
      <c r="A24" s="1683"/>
      <c r="B24" s="1684" t="s">
        <v>1323</v>
      </c>
      <c r="C24" s="2028"/>
      <c r="D24" s="2029"/>
      <c r="E24" s="2028"/>
      <c r="F24" s="2028"/>
      <c r="G24" s="2028"/>
      <c r="H24" s="1680">
        <f>G24:G42-C24:C42-D24:D42-E24:E42-F24:F42</f>
        <v>0</v>
      </c>
      <c r="I24" s="1686"/>
    </row>
    <row r="25" spans="1:9" ht="15">
      <c r="A25" s="1683"/>
      <c r="B25" s="1684" t="s">
        <v>1209</v>
      </c>
      <c r="C25" s="2028"/>
      <c r="D25" s="2029"/>
      <c r="E25" s="2028"/>
      <c r="F25" s="2028"/>
      <c r="G25" s="2028"/>
      <c r="H25" s="1680">
        <f>G25:G42-C25:C42-D25:D42-E25:E42-F25:F42</f>
        <v>0</v>
      </c>
      <c r="I25" s="1686"/>
    </row>
    <row r="26" spans="1:9" ht="15">
      <c r="A26" s="1683"/>
      <c r="B26" s="1684" t="s">
        <v>1210</v>
      </c>
      <c r="C26" s="2028"/>
      <c r="D26" s="2029"/>
      <c r="E26" s="2028"/>
      <c r="F26" s="2028"/>
      <c r="G26" s="2028"/>
      <c r="H26" s="1680">
        <f>G26:G42-C26:C42-D26:D42-E26:E42-F26:F42</f>
        <v>0</v>
      </c>
      <c r="I26" s="1686"/>
    </row>
    <row r="27" spans="1:9" ht="15">
      <c r="A27" s="1683"/>
      <c r="B27" s="1684" t="s">
        <v>1211</v>
      </c>
      <c r="C27" s="2028"/>
      <c r="D27" s="2029"/>
      <c r="E27" s="2028"/>
      <c r="F27" s="2028"/>
      <c r="G27" s="2028"/>
      <c r="H27" s="1680">
        <f>G27:G42-C27:C42-D27:D42-E27:E42-F27:F42</f>
        <v>0</v>
      </c>
      <c r="I27" s="1686"/>
    </row>
    <row r="28" spans="1:9" ht="15" customHeight="1">
      <c r="A28" s="1681"/>
      <c r="B28" s="1684" t="s">
        <v>1212</v>
      </c>
      <c r="C28" s="2028"/>
      <c r="D28" s="2029"/>
      <c r="E28" s="2028"/>
      <c r="F28" s="2028"/>
      <c r="G28" s="2028"/>
      <c r="H28" s="1680">
        <f>G28:G42-C28:C42-D28:D42-E28:E42-F28:F42</f>
        <v>0</v>
      </c>
      <c r="I28" s="1686"/>
    </row>
    <row r="29" spans="1:255" s="1685" customFormat="1" ht="25.5" customHeight="1">
      <c r="A29" s="1681">
        <v>4</v>
      </c>
      <c r="B29" s="1687" t="s">
        <v>1324</v>
      </c>
      <c r="C29" s="2028"/>
      <c r="D29" s="2029"/>
      <c r="E29" s="2028"/>
      <c r="F29" s="2028"/>
      <c r="G29" s="2028"/>
      <c r="H29" s="1680">
        <f>G29:G42-C29:C42-D29:D42-E29:E42-F29:F42</f>
        <v>0</v>
      </c>
      <c r="I29" s="1686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85"/>
      <c r="AC29" s="1185"/>
      <c r="AD29" s="1185"/>
      <c r="AE29" s="1185"/>
      <c r="AF29" s="1185"/>
      <c r="AG29" s="1185"/>
      <c r="AH29" s="1185"/>
      <c r="AI29" s="1185"/>
      <c r="AJ29" s="1185"/>
      <c r="AK29" s="1185"/>
      <c r="AL29" s="1185"/>
      <c r="AM29" s="1185"/>
      <c r="AN29" s="1185"/>
      <c r="AO29" s="1185"/>
      <c r="AP29" s="1185"/>
      <c r="AQ29" s="1185"/>
      <c r="AR29" s="1185"/>
      <c r="AS29" s="1185"/>
      <c r="AT29" s="1185"/>
      <c r="AU29" s="1185"/>
      <c r="AV29" s="1185"/>
      <c r="AW29" s="1185"/>
      <c r="AX29" s="1185"/>
      <c r="AY29" s="1185"/>
      <c r="AZ29" s="1185"/>
      <c r="BA29" s="1185"/>
      <c r="BB29" s="1185"/>
      <c r="BC29" s="1185"/>
      <c r="BD29" s="1185"/>
      <c r="BE29" s="1185"/>
      <c r="BF29" s="1185"/>
      <c r="BG29" s="1185"/>
      <c r="BH29" s="1185"/>
      <c r="BI29" s="1185"/>
      <c r="BJ29" s="1185"/>
      <c r="BK29" s="1185"/>
      <c r="BL29" s="1185"/>
      <c r="BM29" s="1185"/>
      <c r="BN29" s="1185"/>
      <c r="BO29" s="1185"/>
      <c r="BP29" s="1185"/>
      <c r="BQ29" s="1185"/>
      <c r="BR29" s="1185"/>
      <c r="BS29" s="1185"/>
      <c r="BT29" s="1185"/>
      <c r="BU29" s="1185"/>
      <c r="BV29" s="1185"/>
      <c r="BW29" s="1185"/>
      <c r="BX29" s="1185"/>
      <c r="BY29" s="1185"/>
      <c r="BZ29" s="1185"/>
      <c r="CA29" s="1185"/>
      <c r="CB29" s="1185"/>
      <c r="CC29" s="1185"/>
      <c r="CD29" s="1185"/>
      <c r="CE29" s="1185"/>
      <c r="CF29" s="1185"/>
      <c r="CG29" s="1185"/>
      <c r="CH29" s="1185"/>
      <c r="CI29" s="1185"/>
      <c r="CJ29" s="1185"/>
      <c r="CK29" s="1185"/>
      <c r="CL29" s="1185"/>
      <c r="CM29" s="1185"/>
      <c r="CN29" s="1185"/>
      <c r="CO29" s="1185"/>
      <c r="CP29" s="1185"/>
      <c r="CQ29" s="1185"/>
      <c r="CR29" s="1185"/>
      <c r="CS29" s="1185"/>
      <c r="CT29" s="1185"/>
      <c r="CU29" s="1185"/>
      <c r="CV29" s="1185"/>
      <c r="CW29" s="1185"/>
      <c r="CX29" s="1185"/>
      <c r="CY29" s="1185"/>
      <c r="CZ29" s="1185"/>
      <c r="DA29" s="1185"/>
      <c r="DB29" s="1185"/>
      <c r="DC29" s="1185"/>
      <c r="DD29" s="1185"/>
      <c r="DE29" s="1185"/>
      <c r="DF29" s="1185"/>
      <c r="DG29" s="1185"/>
      <c r="DH29" s="1185"/>
      <c r="DI29" s="1185"/>
      <c r="DJ29" s="1185"/>
      <c r="DK29" s="1185"/>
      <c r="DL29" s="1185"/>
      <c r="DM29" s="1185"/>
      <c r="DN29" s="1185"/>
      <c r="DO29" s="1185"/>
      <c r="DP29" s="1185"/>
      <c r="DQ29" s="1185"/>
      <c r="DR29" s="1185"/>
      <c r="DS29" s="1185"/>
      <c r="DT29" s="1185"/>
      <c r="DU29" s="1185"/>
      <c r="DV29" s="1185"/>
      <c r="DW29" s="1185"/>
      <c r="DX29" s="1185"/>
      <c r="DY29" s="1185"/>
      <c r="DZ29" s="1185"/>
      <c r="EA29" s="1185"/>
      <c r="EB29" s="1185"/>
      <c r="EC29" s="1185"/>
      <c r="ED29" s="1185"/>
      <c r="EE29" s="1185"/>
      <c r="EF29" s="1185"/>
      <c r="EG29" s="1185"/>
      <c r="EH29" s="1185"/>
      <c r="EI29" s="1185"/>
      <c r="EJ29" s="1185"/>
      <c r="EK29" s="1185"/>
      <c r="EL29" s="1185"/>
      <c r="EM29" s="1185"/>
      <c r="EN29" s="1185"/>
      <c r="EO29" s="1185"/>
      <c r="EP29" s="1185"/>
      <c r="EQ29" s="1185"/>
      <c r="ER29" s="1185"/>
      <c r="ES29" s="1185"/>
      <c r="ET29" s="1185"/>
      <c r="EU29" s="1185"/>
      <c r="EV29" s="1185"/>
      <c r="EW29" s="1185"/>
      <c r="EX29" s="1185"/>
      <c r="EY29" s="1185"/>
      <c r="EZ29" s="1185"/>
      <c r="FA29" s="1185"/>
      <c r="FB29" s="1185"/>
      <c r="FC29" s="1185"/>
      <c r="FD29" s="1185"/>
      <c r="FE29" s="1185"/>
      <c r="FF29" s="1185"/>
      <c r="FG29" s="1185"/>
      <c r="FH29" s="1185"/>
      <c r="FI29" s="1185"/>
      <c r="FJ29" s="1185"/>
      <c r="FK29" s="1185"/>
      <c r="FL29" s="1185"/>
      <c r="FM29" s="1185"/>
      <c r="FN29" s="1185"/>
      <c r="FO29" s="1185"/>
      <c r="FP29" s="1185"/>
      <c r="FQ29" s="1185"/>
      <c r="FR29" s="1185"/>
      <c r="FS29" s="1185"/>
      <c r="FT29" s="1185"/>
      <c r="FU29" s="1185"/>
      <c r="FV29" s="1185"/>
      <c r="FW29" s="1185"/>
      <c r="FX29" s="1185"/>
      <c r="FY29" s="1185"/>
      <c r="FZ29" s="1185"/>
      <c r="GA29" s="1185"/>
      <c r="GB29" s="1185"/>
      <c r="GC29" s="1185"/>
      <c r="GD29" s="1185"/>
      <c r="GE29" s="1185"/>
      <c r="GF29" s="1185"/>
      <c r="GG29" s="1185"/>
      <c r="GH29" s="1185"/>
      <c r="GI29" s="1185"/>
      <c r="GJ29" s="1185"/>
      <c r="GK29" s="1185"/>
      <c r="GL29" s="1185"/>
      <c r="GM29" s="1185"/>
      <c r="GN29" s="1185"/>
      <c r="GO29" s="1185"/>
      <c r="GP29" s="1185"/>
      <c r="GQ29" s="1185"/>
      <c r="GR29" s="1185"/>
      <c r="GS29" s="1185"/>
      <c r="GT29" s="1185"/>
      <c r="GU29" s="1185"/>
      <c r="GV29" s="1185"/>
      <c r="GW29" s="1185"/>
      <c r="GX29" s="1185"/>
      <c r="GY29" s="1185"/>
      <c r="GZ29" s="1185"/>
      <c r="HA29" s="1185"/>
      <c r="HB29" s="1185"/>
      <c r="HC29" s="1185"/>
      <c r="HD29" s="1185"/>
      <c r="HE29" s="1185"/>
      <c r="HF29" s="1185"/>
      <c r="HG29" s="1185"/>
      <c r="HH29" s="1185"/>
      <c r="HI29" s="1185"/>
      <c r="HJ29" s="1185"/>
      <c r="HK29" s="1185"/>
      <c r="HL29" s="1185"/>
      <c r="HM29" s="1185"/>
      <c r="HN29" s="1185"/>
      <c r="HO29" s="1185"/>
      <c r="HP29" s="1185"/>
      <c r="HQ29" s="1185"/>
      <c r="HR29" s="1185"/>
      <c r="HS29" s="1185"/>
      <c r="HT29" s="1185"/>
      <c r="HU29" s="1185"/>
      <c r="HV29" s="1185"/>
      <c r="HW29" s="1185"/>
      <c r="HX29" s="1185"/>
      <c r="HY29" s="1185"/>
      <c r="HZ29" s="1185"/>
      <c r="IA29" s="1185"/>
      <c r="IB29" s="1185"/>
      <c r="IC29" s="1185"/>
      <c r="ID29" s="1185"/>
      <c r="IE29" s="1185"/>
      <c r="IF29" s="1185"/>
      <c r="IG29" s="1185"/>
      <c r="IH29" s="1185"/>
      <c r="II29" s="1185"/>
      <c r="IJ29" s="1185"/>
      <c r="IK29" s="1185"/>
      <c r="IL29" s="1185"/>
      <c r="IM29" s="1185"/>
      <c r="IN29" s="1185"/>
      <c r="IO29" s="1185"/>
      <c r="IP29" s="1185"/>
      <c r="IQ29" s="1185"/>
      <c r="IR29" s="1185"/>
      <c r="IS29" s="1185"/>
      <c r="IT29" s="1185"/>
      <c r="IU29" s="1185"/>
    </row>
    <row r="30" spans="1:255" s="1685" customFormat="1" ht="30.75" customHeight="1">
      <c r="A30" s="1681">
        <v>5</v>
      </c>
      <c r="B30" s="1685" t="s">
        <v>1325</v>
      </c>
      <c r="C30" s="2028">
        <f>C31+C34</f>
        <v>0</v>
      </c>
      <c r="D30" s="2028">
        <f>D31+D34</f>
        <v>0</v>
      </c>
      <c r="E30" s="2028">
        <f>E31+E34</f>
        <v>0</v>
      </c>
      <c r="F30" s="2028">
        <f>F31+F34</f>
        <v>0</v>
      </c>
      <c r="G30" s="2028">
        <f>G31+G34</f>
        <v>0</v>
      </c>
      <c r="H30" s="1680">
        <f>G30:G42-C30:C42-D30:D42-E30:E42-F30:F42</f>
        <v>0</v>
      </c>
      <c r="I30" s="1686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185"/>
      <c r="AC30" s="1185"/>
      <c r="AD30" s="1185"/>
      <c r="AE30" s="1185"/>
      <c r="AF30" s="1185"/>
      <c r="AG30" s="1185"/>
      <c r="AH30" s="1185"/>
      <c r="AI30" s="1185"/>
      <c r="AJ30" s="1185"/>
      <c r="AK30" s="1185"/>
      <c r="AL30" s="1185"/>
      <c r="AM30" s="1185"/>
      <c r="AN30" s="1185"/>
      <c r="AO30" s="1185"/>
      <c r="AP30" s="1185"/>
      <c r="AQ30" s="1185"/>
      <c r="AR30" s="1185"/>
      <c r="AS30" s="1185"/>
      <c r="AT30" s="1185"/>
      <c r="AU30" s="1185"/>
      <c r="AV30" s="1185"/>
      <c r="AW30" s="1185"/>
      <c r="AX30" s="1185"/>
      <c r="AY30" s="1185"/>
      <c r="AZ30" s="1185"/>
      <c r="BA30" s="1185"/>
      <c r="BB30" s="1185"/>
      <c r="BC30" s="1185"/>
      <c r="BD30" s="1185"/>
      <c r="BE30" s="1185"/>
      <c r="BF30" s="1185"/>
      <c r="BG30" s="1185"/>
      <c r="BH30" s="1185"/>
      <c r="BI30" s="1185"/>
      <c r="BJ30" s="1185"/>
      <c r="BK30" s="1185"/>
      <c r="BL30" s="1185"/>
      <c r="BM30" s="1185"/>
      <c r="BN30" s="1185"/>
      <c r="BO30" s="1185"/>
      <c r="BP30" s="1185"/>
      <c r="BQ30" s="1185"/>
      <c r="BR30" s="1185"/>
      <c r="BS30" s="1185"/>
      <c r="BT30" s="1185"/>
      <c r="BU30" s="1185"/>
      <c r="BV30" s="1185"/>
      <c r="BW30" s="1185"/>
      <c r="BX30" s="1185"/>
      <c r="BY30" s="1185"/>
      <c r="BZ30" s="1185"/>
      <c r="CA30" s="1185"/>
      <c r="CB30" s="1185"/>
      <c r="CC30" s="1185"/>
      <c r="CD30" s="1185"/>
      <c r="CE30" s="1185"/>
      <c r="CF30" s="1185"/>
      <c r="CG30" s="1185"/>
      <c r="CH30" s="1185"/>
      <c r="CI30" s="1185"/>
      <c r="CJ30" s="1185"/>
      <c r="CK30" s="1185"/>
      <c r="CL30" s="1185"/>
      <c r="CM30" s="1185"/>
      <c r="CN30" s="1185"/>
      <c r="CO30" s="1185"/>
      <c r="CP30" s="1185"/>
      <c r="CQ30" s="1185"/>
      <c r="CR30" s="1185"/>
      <c r="CS30" s="1185"/>
      <c r="CT30" s="1185"/>
      <c r="CU30" s="1185"/>
      <c r="CV30" s="1185"/>
      <c r="CW30" s="1185"/>
      <c r="CX30" s="1185"/>
      <c r="CY30" s="1185"/>
      <c r="CZ30" s="1185"/>
      <c r="DA30" s="1185"/>
      <c r="DB30" s="1185"/>
      <c r="DC30" s="1185"/>
      <c r="DD30" s="1185"/>
      <c r="DE30" s="1185"/>
      <c r="DF30" s="1185"/>
      <c r="DG30" s="1185"/>
      <c r="DH30" s="1185"/>
      <c r="DI30" s="1185"/>
      <c r="DJ30" s="1185"/>
      <c r="DK30" s="1185"/>
      <c r="DL30" s="1185"/>
      <c r="DM30" s="1185"/>
      <c r="DN30" s="1185"/>
      <c r="DO30" s="1185"/>
      <c r="DP30" s="1185"/>
      <c r="DQ30" s="1185"/>
      <c r="DR30" s="1185"/>
      <c r="DS30" s="1185"/>
      <c r="DT30" s="1185"/>
      <c r="DU30" s="1185"/>
      <c r="DV30" s="1185"/>
      <c r="DW30" s="1185"/>
      <c r="DX30" s="1185"/>
      <c r="DY30" s="1185"/>
      <c r="DZ30" s="1185"/>
      <c r="EA30" s="1185"/>
      <c r="EB30" s="1185"/>
      <c r="EC30" s="1185"/>
      <c r="ED30" s="1185"/>
      <c r="EE30" s="1185"/>
      <c r="EF30" s="1185"/>
      <c r="EG30" s="1185"/>
      <c r="EH30" s="1185"/>
      <c r="EI30" s="1185"/>
      <c r="EJ30" s="1185"/>
      <c r="EK30" s="1185"/>
      <c r="EL30" s="1185"/>
      <c r="EM30" s="1185"/>
      <c r="EN30" s="1185"/>
      <c r="EO30" s="1185"/>
      <c r="EP30" s="1185"/>
      <c r="EQ30" s="1185"/>
      <c r="ER30" s="1185"/>
      <c r="ES30" s="1185"/>
      <c r="ET30" s="1185"/>
      <c r="EU30" s="1185"/>
      <c r="EV30" s="1185"/>
      <c r="EW30" s="1185"/>
      <c r="EX30" s="1185"/>
      <c r="EY30" s="1185"/>
      <c r="EZ30" s="1185"/>
      <c r="FA30" s="1185"/>
      <c r="FB30" s="1185"/>
      <c r="FC30" s="1185"/>
      <c r="FD30" s="1185"/>
      <c r="FE30" s="1185"/>
      <c r="FF30" s="1185"/>
      <c r="FG30" s="1185"/>
      <c r="FH30" s="1185"/>
      <c r="FI30" s="1185"/>
      <c r="FJ30" s="1185"/>
      <c r="FK30" s="1185"/>
      <c r="FL30" s="1185"/>
      <c r="FM30" s="1185"/>
      <c r="FN30" s="1185"/>
      <c r="FO30" s="1185"/>
      <c r="FP30" s="1185"/>
      <c r="FQ30" s="1185"/>
      <c r="FR30" s="1185"/>
      <c r="FS30" s="1185"/>
      <c r="FT30" s="1185"/>
      <c r="FU30" s="1185"/>
      <c r="FV30" s="1185"/>
      <c r="FW30" s="1185"/>
      <c r="FX30" s="1185"/>
      <c r="FY30" s="1185"/>
      <c r="FZ30" s="1185"/>
      <c r="GA30" s="1185"/>
      <c r="GB30" s="1185"/>
      <c r="GC30" s="1185"/>
      <c r="GD30" s="1185"/>
      <c r="GE30" s="1185"/>
      <c r="GF30" s="1185"/>
      <c r="GG30" s="1185"/>
      <c r="GH30" s="1185"/>
      <c r="GI30" s="1185"/>
      <c r="GJ30" s="1185"/>
      <c r="GK30" s="1185"/>
      <c r="GL30" s="1185"/>
      <c r="GM30" s="1185"/>
      <c r="GN30" s="1185"/>
      <c r="GO30" s="1185"/>
      <c r="GP30" s="1185"/>
      <c r="GQ30" s="1185"/>
      <c r="GR30" s="1185"/>
      <c r="GS30" s="1185"/>
      <c r="GT30" s="1185"/>
      <c r="GU30" s="1185"/>
      <c r="GV30" s="1185"/>
      <c r="GW30" s="1185"/>
      <c r="GX30" s="1185"/>
      <c r="GY30" s="1185"/>
      <c r="GZ30" s="1185"/>
      <c r="HA30" s="1185"/>
      <c r="HB30" s="1185"/>
      <c r="HC30" s="1185"/>
      <c r="HD30" s="1185"/>
      <c r="HE30" s="1185"/>
      <c r="HF30" s="1185"/>
      <c r="HG30" s="1185"/>
      <c r="HH30" s="1185"/>
      <c r="HI30" s="1185"/>
      <c r="HJ30" s="1185"/>
      <c r="HK30" s="1185"/>
      <c r="HL30" s="1185"/>
      <c r="HM30" s="1185"/>
      <c r="HN30" s="1185"/>
      <c r="HO30" s="1185"/>
      <c r="HP30" s="1185"/>
      <c r="HQ30" s="1185"/>
      <c r="HR30" s="1185"/>
      <c r="HS30" s="1185"/>
      <c r="HT30" s="1185"/>
      <c r="HU30" s="1185"/>
      <c r="HV30" s="1185"/>
      <c r="HW30" s="1185"/>
      <c r="HX30" s="1185"/>
      <c r="HY30" s="1185"/>
      <c r="HZ30" s="1185"/>
      <c r="IA30" s="1185"/>
      <c r="IB30" s="1185"/>
      <c r="IC30" s="1185"/>
      <c r="ID30" s="1185"/>
      <c r="IE30" s="1185"/>
      <c r="IF30" s="1185"/>
      <c r="IG30" s="1185"/>
      <c r="IH30" s="1185"/>
      <c r="II30" s="1185"/>
      <c r="IJ30" s="1185"/>
      <c r="IK30" s="1185"/>
      <c r="IL30" s="1185"/>
      <c r="IM30" s="1185"/>
      <c r="IN30" s="1185"/>
      <c r="IO30" s="1185"/>
      <c r="IP30" s="1185"/>
      <c r="IQ30" s="1185"/>
      <c r="IR30" s="1185"/>
      <c r="IS30" s="1185"/>
      <c r="IT30" s="1185"/>
      <c r="IU30" s="1185"/>
    </row>
    <row r="31" spans="1:9" ht="15">
      <c r="A31" s="1683"/>
      <c r="B31" s="1684" t="s">
        <v>1326</v>
      </c>
      <c r="C31" s="2028">
        <f>SUM(C32:C33)</f>
        <v>0</v>
      </c>
      <c r="D31" s="2028">
        <f>SUM(D32:D33)</f>
        <v>0</v>
      </c>
      <c r="E31" s="2028">
        <f>SUM(E32:E33)</f>
        <v>0</v>
      </c>
      <c r="F31" s="2028">
        <f>SUM(F32:F33)</f>
        <v>0</v>
      </c>
      <c r="G31" s="2028">
        <f>SUM(G32:G33)</f>
        <v>0</v>
      </c>
      <c r="H31" s="1680">
        <f>G31:G42-C31:C42-D31:D42-E31:E42-F31:F42</f>
        <v>0</v>
      </c>
      <c r="I31" s="1686"/>
    </row>
    <row r="32" spans="1:9" ht="15">
      <c r="A32" s="1683"/>
      <c r="B32" s="1684" t="s">
        <v>1327</v>
      </c>
      <c r="C32" s="2028"/>
      <c r="D32" s="2029"/>
      <c r="E32" s="2028"/>
      <c r="F32" s="2028"/>
      <c r="G32" s="2028"/>
      <c r="H32" s="1680">
        <f>G32:G42-C32:C42-D32:D42-E32:E42-F32:F42</f>
        <v>0</v>
      </c>
      <c r="I32" s="1686"/>
    </row>
    <row r="33" spans="1:9" ht="15">
      <c r="A33" s="1683"/>
      <c r="B33" s="1684" t="s">
        <v>1328</v>
      </c>
      <c r="C33" s="2028"/>
      <c r="D33" s="2029"/>
      <c r="E33" s="2028"/>
      <c r="F33" s="2028"/>
      <c r="G33" s="2028"/>
      <c r="H33" s="1680">
        <f>G33:G42-C33:C42-D33:D42-E33:E42-F33:F42</f>
        <v>0</v>
      </c>
      <c r="I33" s="1686"/>
    </row>
    <row r="34" spans="1:8" ht="15">
      <c r="A34" s="1683"/>
      <c r="B34" s="1684" t="s">
        <v>1329</v>
      </c>
      <c r="C34" s="2028">
        <f>SUM(C35:C36)</f>
        <v>0</v>
      </c>
      <c r="D34" s="2028">
        <f>SUM(D35:D36)</f>
        <v>0</v>
      </c>
      <c r="E34" s="2028">
        <f>SUM(E35:E36)</f>
        <v>0</v>
      </c>
      <c r="F34" s="2028">
        <f>SUM(F35:F36)</f>
        <v>0</v>
      </c>
      <c r="G34" s="2028">
        <f>SUM(G35:G36)</f>
        <v>0</v>
      </c>
      <c r="H34" s="1680">
        <f>G34:G42-C34:C42-D34:D42-E34:E42-F34:F42</f>
        <v>0</v>
      </c>
    </row>
    <row r="35" spans="1:8" ht="15">
      <c r="A35" s="1683"/>
      <c r="B35" s="1684" t="s">
        <v>1327</v>
      </c>
      <c r="C35" s="2028"/>
      <c r="D35" s="2029"/>
      <c r="E35" s="2028"/>
      <c r="F35" s="2028"/>
      <c r="G35" s="2028"/>
      <c r="H35" s="1680">
        <f>G35:G42-C35:C42-D35:D42-E35:E42-F35:F42</f>
        <v>0</v>
      </c>
    </row>
    <row r="36" spans="1:8" ht="15">
      <c r="A36" s="1683"/>
      <c r="B36" s="1684" t="s">
        <v>1328</v>
      </c>
      <c r="C36" s="2028"/>
      <c r="D36" s="2029"/>
      <c r="E36" s="2028"/>
      <c r="F36" s="2028"/>
      <c r="G36" s="2028"/>
      <c r="H36" s="1680">
        <f>G36:G42-C36:C42-D36:D42-E36:E42-F36:F42</f>
        <v>0</v>
      </c>
    </row>
    <row r="37" spans="1:8" ht="40.5" customHeight="1">
      <c r="A37" s="1681">
        <v>6</v>
      </c>
      <c r="B37" s="1688" t="s">
        <v>1330</v>
      </c>
      <c r="C37" s="2028"/>
      <c r="D37" s="2029"/>
      <c r="E37" s="2028"/>
      <c r="F37" s="2028"/>
      <c r="G37" s="2028"/>
      <c r="H37" s="1680">
        <f>G37:G42-C37:C42-D37:D42-E37:E42-F37:F42</f>
        <v>0</v>
      </c>
    </row>
    <row r="38" spans="1:8" ht="22.5" customHeight="1">
      <c r="A38" s="1681">
        <v>7</v>
      </c>
      <c r="B38" s="1688" t="s">
        <v>1331</v>
      </c>
      <c r="C38" s="2028"/>
      <c r="D38" s="2029"/>
      <c r="E38" s="2028"/>
      <c r="F38" s="2028"/>
      <c r="G38" s="2028"/>
      <c r="H38" s="1680">
        <f>G38:G42-C38:C42-D38:D42-E38:E42-F38:F42</f>
        <v>0</v>
      </c>
    </row>
    <row r="39" spans="1:8" ht="22.5" customHeight="1">
      <c r="A39" s="1681">
        <v>8</v>
      </c>
      <c r="B39" s="1688" t="s">
        <v>1332</v>
      </c>
      <c r="C39" s="2028"/>
      <c r="D39" s="2029"/>
      <c r="E39" s="2028"/>
      <c r="F39" s="2028"/>
      <c r="G39" s="2028"/>
      <c r="H39" s="1680">
        <f>G39:G42-C39:C42-D39:D42-E39:E42-F39:F42</f>
        <v>0</v>
      </c>
    </row>
    <row r="40" spans="1:8" ht="22.5" customHeight="1">
      <c r="A40" s="1681">
        <v>9</v>
      </c>
      <c r="B40" s="1682" t="s">
        <v>1333</v>
      </c>
      <c r="C40" s="2028"/>
      <c r="D40" s="2029"/>
      <c r="E40" s="2030"/>
      <c r="F40" s="2030"/>
      <c r="G40" s="2028"/>
      <c r="H40" s="1680">
        <f>G40:G42-C40:C42-D40:D42-E40:E42-F40:F42</f>
        <v>0</v>
      </c>
    </row>
    <row r="41" spans="1:8" ht="22.5" customHeight="1">
      <c r="A41" s="1681">
        <v>10</v>
      </c>
      <c r="B41" s="1682" t="s">
        <v>1334</v>
      </c>
      <c r="C41" s="2028"/>
      <c r="D41" s="2029"/>
      <c r="E41" s="2028"/>
      <c r="F41" s="2028"/>
      <c r="G41" s="2028"/>
      <c r="H41" s="1680">
        <f>G41:G42-C41:C42-D41:D42-E41:E42-F41:F42</f>
        <v>0</v>
      </c>
    </row>
    <row r="42" spans="1:8" ht="20.25" customHeight="1" thickBot="1">
      <c r="A42" s="1681">
        <v>11</v>
      </c>
      <c r="B42" s="1689" t="s">
        <v>1335</v>
      </c>
      <c r="C42" s="2028"/>
      <c r="D42" s="2028"/>
      <c r="E42" s="2028"/>
      <c r="F42" s="2028"/>
      <c r="G42" s="2028"/>
      <c r="H42" s="1680">
        <f>G42:G42-C42:C42-D42:D42-E42:E42-F42:F42</f>
        <v>0</v>
      </c>
    </row>
    <row r="43" spans="1:8" ht="17.25" customHeight="1" thickTop="1">
      <c r="A43" s="1690"/>
      <c r="B43" s="1691"/>
      <c r="C43" s="1692"/>
      <c r="D43" s="1692"/>
      <c r="E43" s="1692"/>
      <c r="F43" s="1692"/>
      <c r="G43" s="1692"/>
      <c r="H43" s="1693"/>
    </row>
    <row r="44" spans="1:8" ht="12.75">
      <c r="A44" s="1187" t="s">
        <v>298</v>
      </c>
      <c r="B44" s="1186"/>
      <c r="C44" s="1694"/>
      <c r="D44" s="1694"/>
      <c r="E44" s="1694"/>
      <c r="F44" s="1695"/>
      <c r="G44" s="1696"/>
      <c r="H44" s="1697"/>
    </row>
    <row r="45" spans="1:8" ht="12.75">
      <c r="A45" s="1187" t="s">
        <v>299</v>
      </c>
      <c r="B45" s="1186"/>
      <c r="C45" s="1657"/>
      <c r="D45" s="1657"/>
      <c r="E45" s="1657"/>
      <c r="F45" s="1657"/>
      <c r="G45" s="1657"/>
      <c r="H45" s="1657"/>
    </row>
    <row r="46" spans="1:8" ht="13.5" thickBot="1">
      <c r="A46" s="1187" t="s">
        <v>1336</v>
      </c>
      <c r="B46" s="1698"/>
      <c r="C46" s="1699"/>
      <c r="D46" s="1699"/>
      <c r="E46" s="1699"/>
      <c r="F46" s="1699"/>
      <c r="G46" s="1699"/>
      <c r="H46" s="1657"/>
    </row>
    <row r="47" spans="1:8" ht="14.25" thickBot="1" thickTop="1">
      <c r="A47" s="1700"/>
      <c r="B47" s="1701" t="s">
        <v>1337</v>
      </c>
      <c r="C47" s="1702">
        <f>$C$18:$G$18-$C$19:$G$19-$C$20:$G$20-$C$21:$G$21</f>
        <v>0</v>
      </c>
      <c r="D47" s="1702">
        <f>$C$18:$G$18-$C$19:$G$19-$C$20:$G$20-$C$21:$G$21</f>
        <v>0</v>
      </c>
      <c r="E47" s="1702">
        <f>$C$18:$G$18-$C$19:$G$19-$C$20:$G$20-$C$21:$G$21</f>
        <v>0</v>
      </c>
      <c r="F47" s="1702">
        <f>$C$18:$G$18-$C$19:$G$19-$C$20:$G$20-$C$21:$G$21</f>
        <v>0</v>
      </c>
      <c r="G47" s="1702">
        <f>$C$18:$G$18-$C$19:$G$19-$C$20:$G$20-$C$21:$G$21</f>
        <v>0</v>
      </c>
      <c r="H47" s="1703"/>
    </row>
    <row r="48" spans="1:8" ht="13.5" thickTop="1">
      <c r="A48" s="1704"/>
      <c r="B48" s="1705" t="s">
        <v>1338</v>
      </c>
      <c r="C48" s="1702">
        <f>$C$22:$G$22-$C$23:$G$23-$C$24:$G$24-$C$25:$G$25-$C$26:$G$26-$C$27:$G$27-$C$28:$G$28</f>
        <v>0</v>
      </c>
      <c r="D48" s="1702">
        <f>$C$22:$G$22-$C$23:$G$23-$C$24:$G$24-$C$25:$G$25-$C$26:$G$26-$C$27:$G$27-$C$28:$G$28</f>
        <v>0</v>
      </c>
      <c r="E48" s="1702">
        <f>$C$22:$G$22-$C$23:$G$23-$C$24:$G$24-$C$25:$G$25-$C$26:$G$26-$C$27:$G$27-$C$28:$G$28</f>
        <v>0</v>
      </c>
      <c r="F48" s="1702">
        <f>$C$22:$G$22-$C$23:$G$23-$C$24:$G$24-$C$25:$G$25-$C$26:$G$26-$C$27:$G$27-$C$28:$G$28</f>
        <v>0</v>
      </c>
      <c r="G48" s="1702">
        <f>$C$22:$G$22-$C$23:$G$23-$C$24:$G$24-$C$25:$G$25-$C$26:$G$26-$C$27:$G$27-$C$28:$G$28</f>
        <v>0</v>
      </c>
      <c r="H48" s="1703"/>
    </row>
    <row r="49" spans="1:8" ht="12.75">
      <c r="A49" s="1704"/>
      <c r="B49" s="1705" t="s">
        <v>1339</v>
      </c>
      <c r="C49" s="1706">
        <f>$C$30:$G$30-$C$31:$G$31-$C$34:$G$34</f>
        <v>0</v>
      </c>
      <c r="D49" s="1706">
        <f>$C$30:$G$30-$C$31:$G$31-$C$34:$G$34</f>
        <v>0</v>
      </c>
      <c r="E49" s="1706">
        <f>$C$30:$G$30-$C$31:$G$31-$C$34:$G$34</f>
        <v>0</v>
      </c>
      <c r="F49" s="1706">
        <f>$C$30:$G$30-$C$31:$G$31-$C$34:$G$34</f>
        <v>0</v>
      </c>
      <c r="G49" s="1706">
        <f>$C$30:$G$30-$C$31:$G$31-$C$34:$G$34</f>
        <v>0</v>
      </c>
      <c r="H49" s="1703"/>
    </row>
    <row r="50" spans="1:8" ht="13.5" thickBot="1">
      <c r="A50" s="1704"/>
      <c r="B50" s="1705" t="s">
        <v>1340</v>
      </c>
      <c r="C50" s="1707">
        <f>$C$42:$G$42-$C$17:$G$17-$C$18:$G$18-$C$22:$G$22-$C$29:$G$29-$C$30:$G$30-$C$37:$G$37-$C$38:$G$38-$C$39:$G$39-$C$40:$G$40-$C$41:$G$41</f>
        <v>0</v>
      </c>
      <c r="D50" s="1707">
        <f>$C$42:$G$42-$C$17:$G$17-$C$18:$G$18-$C$22:$G$22-$C$29:$G$29-$C$30:$G$30-$C$37:$G$37-$C$38:$G$38-$C$39:$G$39-$C$40:$G$40-$C$41:$G$41</f>
        <v>0</v>
      </c>
      <c r="E50" s="1707">
        <f>$C$42:$G$42-$C$17:$G$17-$C$18:$G$18-$C$22:$G$22-$C$29:$G$29-$C$30:$G$30-$C$37:$G$37-$C$38:$G$38-$C$39:$G$39-$C$40:$G$40-$C$41:$G$41</f>
        <v>0</v>
      </c>
      <c r="F50" s="1707">
        <f>$C$42:$G$42-$C$17:$G$17-$C$18:$G$18-$C$22:$G$22-$C$29:$G$29-$C$30:$G$30-$C$37:$G$37-$C$38:$G$38-$C$39:$G$39-$C$40:$G$40-$C$41:$G$41</f>
        <v>0</v>
      </c>
      <c r="G50" s="1707">
        <f>$C$42:$G$42-$C$17:$G$17-$C$18:$G$18-$C$22:$G$22-$C$29:$G$29-$C$30:$G$30-$C$37:$G$37-$C$38:$G$38-$C$39:$G$39-$C$40:$G$40-$C$41:$G$41</f>
        <v>0</v>
      </c>
      <c r="H50" s="1703"/>
    </row>
    <row r="51" ht="13.5" thickTop="1"/>
    <row r="64" spans="1:8" ht="12.75">
      <c r="A64" s="334" t="s">
        <v>1175</v>
      </c>
      <c r="B64" s="1708"/>
      <c r="C64" s="1708"/>
      <c r="D64" s="1708"/>
      <c r="E64" s="1708"/>
      <c r="F64" s="1708"/>
      <c r="G64" s="1708"/>
      <c r="H64" s="332" t="s">
        <v>202</v>
      </c>
    </row>
    <row r="65" spans="1:8" ht="12.75">
      <c r="A65" s="342" t="s">
        <v>698</v>
      </c>
      <c r="H65" s="331" t="s">
        <v>699</v>
      </c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5">
      <c r="A74" s="341" t="s">
        <v>1174</v>
      </c>
      <c r="B74" s="858"/>
      <c r="C74" s="1"/>
      <c r="D74" s="324"/>
      <c r="E74" s="1"/>
      <c r="F74" s="1"/>
      <c r="G74" s="1"/>
      <c r="H74" s="1"/>
    </row>
    <row r="75" spans="1:8" ht="15.75">
      <c r="A75" s="725" t="s">
        <v>565</v>
      </c>
      <c r="B75" s="815"/>
      <c r="C75" s="18"/>
      <c r="D75" s="324"/>
      <c r="E75" s="1"/>
      <c r="F75" s="1"/>
      <c r="G75" s="1"/>
      <c r="H75" s="1"/>
    </row>
    <row r="76" spans="1:8" ht="15.75" thickBot="1">
      <c r="A76" s="341"/>
      <c r="B76" s="859"/>
      <c r="C76" s="1"/>
      <c r="D76" s="324"/>
      <c r="E76" s="1"/>
      <c r="F76" s="1"/>
      <c r="G76" s="1"/>
      <c r="H76" s="1"/>
    </row>
    <row r="77" spans="1:8" ht="13.5" thickTop="1">
      <c r="A77" s="771"/>
      <c r="B77" s="916"/>
      <c r="C77" s="916"/>
      <c r="D77" s="916"/>
      <c r="E77" s="916"/>
      <c r="F77" s="916"/>
      <c r="G77" s="916"/>
      <c r="H77" s="730"/>
    </row>
    <row r="78" spans="1:8" ht="15.75" thickBot="1">
      <c r="A78" s="337" t="s">
        <v>983</v>
      </c>
      <c r="B78" s="352"/>
      <c r="C78" s="2207">
        <f>'Cover '!F5</f>
        <v>0</v>
      </c>
      <c r="D78" s="2207"/>
      <c r="E78" s="2207"/>
      <c r="F78" s="2207"/>
      <c r="G78" s="2207"/>
      <c r="H78" s="2208"/>
    </row>
    <row r="79" spans="1:8" ht="12.75">
      <c r="A79" s="330"/>
      <c r="B79" s="21"/>
      <c r="C79" s="352"/>
      <c r="D79" s="21"/>
      <c r="E79" s="1"/>
      <c r="F79" s="1"/>
      <c r="G79" s="1"/>
      <c r="H79" s="735"/>
    </row>
    <row r="80" spans="1:8" ht="15.75" thickBot="1">
      <c r="A80" s="337" t="s">
        <v>1524</v>
      </c>
      <c r="B80" s="352"/>
      <c r="C80" s="2207">
        <f>'Cover '!F7</f>
        <v>0</v>
      </c>
      <c r="D80" s="2207"/>
      <c r="E80" s="2207"/>
      <c r="F80" s="2207"/>
      <c r="G80" s="2207"/>
      <c r="H80" s="2208"/>
    </row>
    <row r="81" spans="1:8" ht="13.5" thickBot="1">
      <c r="A81" s="347"/>
      <c r="B81" s="813"/>
      <c r="C81" s="917"/>
      <c r="D81" s="917"/>
      <c r="E81" s="917"/>
      <c r="F81" s="917"/>
      <c r="G81" s="917"/>
      <c r="H81" s="814"/>
    </row>
    <row r="82" spans="1:8" ht="13.5" thickTop="1">
      <c r="A82" s="21"/>
      <c r="B82" s="734"/>
      <c r="C82" s="352"/>
      <c r="D82" s="352"/>
      <c r="E82" s="352"/>
      <c r="F82" s="352"/>
      <c r="G82" s="352"/>
      <c r="H82" s="734"/>
    </row>
    <row r="83" spans="1:8" s="1657" customFormat="1" ht="13.5" thickBot="1">
      <c r="A83" s="1709"/>
      <c r="B83" s="1654"/>
      <c r="C83" s="1655"/>
      <c r="D83" s="1710"/>
      <c r="E83" s="1656"/>
      <c r="F83" s="1656"/>
      <c r="G83" s="1711"/>
      <c r="H83" s="855" t="s">
        <v>174</v>
      </c>
    </row>
    <row r="84" spans="1:8" ht="16.5" thickTop="1">
      <c r="A84" s="1658"/>
      <c r="B84" s="1659"/>
      <c r="C84" s="1660" t="s">
        <v>690</v>
      </c>
      <c r="D84" s="1661"/>
      <c r="E84" s="1662" t="s">
        <v>691</v>
      </c>
      <c r="F84" s="1663"/>
      <c r="G84" s="1664" t="s">
        <v>1184</v>
      </c>
      <c r="H84" s="1665" t="s">
        <v>1185</v>
      </c>
    </row>
    <row r="85" spans="1:8" ht="15.75">
      <c r="A85" s="1666" t="s">
        <v>74</v>
      </c>
      <c r="B85" s="1667"/>
      <c r="C85" s="1668" t="s">
        <v>1186</v>
      </c>
      <c r="D85" s="1669" t="s">
        <v>1187</v>
      </c>
      <c r="E85" s="1670" t="s">
        <v>1186</v>
      </c>
      <c r="F85" s="1671" t="s">
        <v>1187</v>
      </c>
      <c r="G85" s="1672" t="s">
        <v>1431</v>
      </c>
      <c r="H85" s="1673" t="s">
        <v>1188</v>
      </c>
    </row>
    <row r="86" spans="1:8" ht="21.75" customHeight="1">
      <c r="A86" s="1681">
        <v>1</v>
      </c>
      <c r="B86" s="1682" t="s">
        <v>1189</v>
      </c>
      <c r="C86" s="2031">
        <f>SUM(C87:C89)</f>
        <v>0</v>
      </c>
      <c r="D86" s="2031">
        <f>SUM(D87:D89)</f>
        <v>0</v>
      </c>
      <c r="E86" s="2031">
        <f>SUM(E87:E89)</f>
        <v>0</v>
      </c>
      <c r="F86" s="2031">
        <f>SUM(F87:F89)</f>
        <v>0</v>
      </c>
      <c r="G86" s="2031">
        <f>SUM(G87:G89)</f>
        <v>0</v>
      </c>
      <c r="H86" s="1209">
        <f>G86:G102-C86:C102-D86:D102-E86:E102-F86:F102</f>
        <v>0</v>
      </c>
    </row>
    <row r="87" spans="1:8" ht="15">
      <c r="A87" s="1683"/>
      <c r="B87" s="1684" t="s">
        <v>1190</v>
      </c>
      <c r="C87" s="2031"/>
      <c r="D87" s="2031"/>
      <c r="E87" s="2031"/>
      <c r="F87" s="2031"/>
      <c r="G87" s="2031"/>
      <c r="H87" s="1209">
        <f>G87:G102-C87:C102-D87:D102-E87:E102-F87:F102</f>
        <v>0</v>
      </c>
    </row>
    <row r="88" spans="1:8" ht="15">
      <c r="A88" s="1712"/>
      <c r="B88" s="1684" t="s">
        <v>1191</v>
      </c>
      <c r="C88" s="2031"/>
      <c r="D88" s="2031"/>
      <c r="E88" s="2031"/>
      <c r="F88" s="2031"/>
      <c r="G88" s="2031"/>
      <c r="H88" s="1209">
        <f>G88:G102-C88:C102-D88:D102-E88:E102-F88:F102</f>
        <v>0</v>
      </c>
    </row>
    <row r="89" spans="1:8" ht="15">
      <c r="A89" s="1712"/>
      <c r="B89" s="1684" t="s">
        <v>1192</v>
      </c>
      <c r="C89" s="2031"/>
      <c r="D89" s="2031"/>
      <c r="E89" s="2032"/>
      <c r="F89" s="2032"/>
      <c r="G89" s="2031"/>
      <c r="H89" s="1209">
        <f>G89:G102-C89:C102-D89:D102-E89:E102-F89:F102</f>
        <v>0</v>
      </c>
    </row>
    <row r="90" spans="1:8" ht="27.75" customHeight="1">
      <c r="A90" s="1681">
        <v>2</v>
      </c>
      <c r="B90" s="1687" t="s">
        <v>1517</v>
      </c>
      <c r="C90" s="2031">
        <f>SUM(C91:C96)</f>
        <v>0</v>
      </c>
      <c r="D90" s="2031">
        <f>SUM(D91:D96)</f>
        <v>0</v>
      </c>
      <c r="E90" s="2031">
        <f>SUM(E91:E96)</f>
        <v>0</v>
      </c>
      <c r="F90" s="2031">
        <f>SUM(F91:F96)</f>
        <v>0</v>
      </c>
      <c r="G90" s="2031">
        <f>SUM(G91:G96)</f>
        <v>0</v>
      </c>
      <c r="H90" s="1209">
        <f>G90:G102-C90:C102-D90:D102-E90:E102-F90:F102</f>
        <v>0</v>
      </c>
    </row>
    <row r="91" spans="1:8" ht="15">
      <c r="A91" s="1683"/>
      <c r="B91" s="1684" t="s">
        <v>1193</v>
      </c>
      <c r="C91" s="2031"/>
      <c r="D91" s="2031"/>
      <c r="E91" s="2031"/>
      <c r="F91" s="2031"/>
      <c r="G91" s="2031"/>
      <c r="H91" s="1209">
        <f>G91:G102-C91:C102-D91:D102-E91:E102-F91:F102</f>
        <v>0</v>
      </c>
    </row>
    <row r="92" spans="1:8" ht="15">
      <c r="A92" s="1683"/>
      <c r="B92" s="1684" t="s">
        <v>1194</v>
      </c>
      <c r="C92" s="2031"/>
      <c r="D92" s="2031"/>
      <c r="E92" s="2031"/>
      <c r="F92" s="2031"/>
      <c r="G92" s="2031"/>
      <c r="H92" s="1209">
        <f>G92:G102-C92:C102-D92:D102-E92:E102-F92:F102</f>
        <v>0</v>
      </c>
    </row>
    <row r="93" spans="1:8" ht="15">
      <c r="A93" s="1683"/>
      <c r="B93" s="1684" t="s">
        <v>1209</v>
      </c>
      <c r="C93" s="2031"/>
      <c r="D93" s="2031"/>
      <c r="E93" s="2031"/>
      <c r="F93" s="2031"/>
      <c r="G93" s="2031"/>
      <c r="H93" s="1209">
        <f>G93:G102-C93:C102-D93:D102-E93:E102-F93:F102</f>
        <v>0</v>
      </c>
    </row>
    <row r="94" spans="1:8" ht="15">
      <c r="A94" s="1683"/>
      <c r="B94" s="1684" t="s">
        <v>1210</v>
      </c>
      <c r="C94" s="2031"/>
      <c r="D94" s="2031"/>
      <c r="E94" s="2031"/>
      <c r="F94" s="2031"/>
      <c r="G94" s="2031"/>
      <c r="H94" s="1209">
        <f>G94:G102-C94:C102-D94:D102-E94:E102-F94:F102</f>
        <v>0</v>
      </c>
    </row>
    <row r="95" spans="1:8" ht="20.25" customHeight="1">
      <c r="A95" s="1681"/>
      <c r="B95" s="1684" t="s">
        <v>1211</v>
      </c>
      <c r="C95" s="2031"/>
      <c r="D95" s="2031"/>
      <c r="E95" s="2031"/>
      <c r="F95" s="2031"/>
      <c r="G95" s="2031"/>
      <c r="H95" s="1209">
        <f>G95:G102-C95:C102-D95:D102-E95:E102-F95:F102</f>
        <v>0</v>
      </c>
    </row>
    <row r="96" spans="1:8" ht="21" customHeight="1">
      <c r="A96" s="1681"/>
      <c r="B96" s="1684" t="s">
        <v>1212</v>
      </c>
      <c r="C96" s="2031"/>
      <c r="D96" s="2031"/>
      <c r="E96" s="2031"/>
      <c r="F96" s="2031"/>
      <c r="G96" s="2031"/>
      <c r="H96" s="1209">
        <f>G96:G102-C96:C102-D96:D102-E96:E102-F96:F102</f>
        <v>0</v>
      </c>
    </row>
    <row r="97" spans="1:8" ht="21" customHeight="1">
      <c r="A97" s="1681">
        <v>3</v>
      </c>
      <c r="B97" s="1687" t="s">
        <v>1213</v>
      </c>
      <c r="C97" s="2031"/>
      <c r="D97" s="2031"/>
      <c r="E97" s="2031"/>
      <c r="F97" s="2031"/>
      <c r="G97" s="2031"/>
      <c r="H97" s="1209">
        <f>G97:G102-C97:C102-D97:D102-E97:E102-F97:F102</f>
        <v>0</v>
      </c>
    </row>
    <row r="98" spans="1:8" ht="21.75" customHeight="1">
      <c r="A98" s="1681">
        <v>4</v>
      </c>
      <c r="B98" s="1688" t="s">
        <v>1214</v>
      </c>
      <c r="C98" s="2031"/>
      <c r="D98" s="2031"/>
      <c r="E98" s="2031"/>
      <c r="F98" s="2031"/>
      <c r="G98" s="2031"/>
      <c r="H98" s="1209">
        <f>G98:G102-C98:C102-D98:D102-E98:E102-F98:F102</f>
        <v>0</v>
      </c>
    </row>
    <row r="99" spans="1:8" ht="15.75">
      <c r="A99" s="1681">
        <v>5</v>
      </c>
      <c r="B99" s="1688" t="s">
        <v>1215</v>
      </c>
      <c r="C99" s="2031"/>
      <c r="D99" s="2031"/>
      <c r="E99" s="2031"/>
      <c r="F99" s="2031"/>
      <c r="G99" s="2031"/>
      <c r="H99" s="1209">
        <f>G99:G102-C99:C102-D99:D102-E99:E102-F99:F102</f>
        <v>0</v>
      </c>
    </row>
    <row r="100" spans="1:8" ht="15.75">
      <c r="A100" s="1681">
        <v>6</v>
      </c>
      <c r="B100" s="1688" t="s">
        <v>1216</v>
      </c>
      <c r="C100" s="2031"/>
      <c r="D100" s="2031"/>
      <c r="E100" s="2031"/>
      <c r="F100" s="2031"/>
      <c r="G100" s="2031"/>
      <c r="H100" s="1209">
        <f>G100:G102-C100:C102-D100:D102-E100:E102-F100:F102</f>
        <v>0</v>
      </c>
    </row>
    <row r="101" spans="1:8" ht="22.5" customHeight="1">
      <c r="A101" s="1681">
        <v>7</v>
      </c>
      <c r="B101" s="1682" t="s">
        <v>1217</v>
      </c>
      <c r="C101" s="2031"/>
      <c r="D101" s="2031"/>
      <c r="E101" s="2031"/>
      <c r="F101" s="2031"/>
      <c r="G101" s="2031"/>
      <c r="H101" s="1209">
        <f>G101:G102-C101:C102-D101:D102-E101:E102-F101:F102</f>
        <v>0</v>
      </c>
    </row>
    <row r="102" spans="1:8" ht="22.5" customHeight="1" thickBot="1">
      <c r="A102" s="1681">
        <v>8</v>
      </c>
      <c r="B102" s="1689" t="s">
        <v>1218</v>
      </c>
      <c r="C102" s="2031"/>
      <c r="D102" s="2031"/>
      <c r="E102" s="2031"/>
      <c r="F102" s="2031"/>
      <c r="G102" s="2031"/>
      <c r="H102" s="1209">
        <f>G102:G102-C102:C102-D102:D102-E102:E102-F102:F102</f>
        <v>0</v>
      </c>
    </row>
    <row r="103" spans="1:8" ht="18.75" customHeight="1" thickTop="1">
      <c r="A103" s="1713"/>
      <c r="B103" s="1714"/>
      <c r="C103" s="1715"/>
      <c r="D103" s="1715"/>
      <c r="E103" s="1715"/>
      <c r="F103" s="1716"/>
      <c r="G103" s="1692"/>
      <c r="H103" s="1717"/>
    </row>
    <row r="104" spans="1:8" ht="12.75">
      <c r="A104" s="1187" t="s">
        <v>298</v>
      </c>
      <c r="B104" s="1186"/>
      <c r="C104" s="1694"/>
      <c r="D104" s="1694"/>
      <c r="E104" s="1694"/>
      <c r="F104" s="1695"/>
      <c r="G104" s="1695"/>
      <c r="H104" s="1718"/>
    </row>
    <row r="105" spans="1:8" ht="12.75">
      <c r="A105" s="1187" t="s">
        <v>299</v>
      </c>
      <c r="B105" s="1186"/>
      <c r="C105" s="1694"/>
      <c r="D105" s="1694"/>
      <c r="E105" s="1694"/>
      <c r="F105" s="1694"/>
      <c r="G105" s="1694"/>
      <c r="H105" s="1719"/>
    </row>
    <row r="106" spans="1:8" ht="12.75">
      <c r="A106" s="1187" t="s">
        <v>1316</v>
      </c>
      <c r="B106" s="1186"/>
      <c r="C106" s="1694"/>
      <c r="D106" s="1694"/>
      <c r="E106" s="1694"/>
      <c r="F106" s="1694"/>
      <c r="G106" s="1694"/>
      <c r="H106" s="1719"/>
    </row>
    <row r="107" spans="1:8" ht="13.5" thickBot="1">
      <c r="A107" s="1720"/>
      <c r="B107" s="1698"/>
      <c r="C107" s="1698"/>
      <c r="D107" s="1699"/>
      <c r="E107" s="1699"/>
      <c r="F107" s="1699"/>
      <c r="G107" s="1699"/>
      <c r="H107" s="1721"/>
    </row>
    <row r="108" spans="1:8" ht="14.25" thickBot="1" thickTop="1">
      <c r="A108" s="1700"/>
      <c r="B108" s="1701" t="s">
        <v>1317</v>
      </c>
      <c r="C108" s="1702">
        <f>$C$86:$G$86-$C$87:$G$87-$C$88:$G$88-$C$89:$G$89</f>
        <v>0</v>
      </c>
      <c r="D108" s="1702">
        <f>$C$86:$G$86-$C$87:$G$87-$C$88:$G$88-$C$89:$G$89</f>
        <v>0</v>
      </c>
      <c r="E108" s="1702">
        <f>$C$86:$G$86-$C$87:$G$87-$C$88:$G$88-$C$89:$G$89</f>
        <v>0</v>
      </c>
      <c r="F108" s="1702">
        <f>$C$86:$G$86-$C$87:$G$87-$C$88:$G$88-$C$89:$G$89</f>
        <v>0</v>
      </c>
      <c r="G108" s="1702">
        <f>$C$86:$G$86-$C$87:$G$87-$C$88:$G$88-$C$89:$G$89</f>
        <v>0</v>
      </c>
      <c r="H108" s="1722"/>
    </row>
    <row r="109" spans="1:8" ht="13.5" thickTop="1">
      <c r="A109" s="1704"/>
      <c r="B109" s="1705" t="s">
        <v>1318</v>
      </c>
      <c r="C109" s="1702">
        <f>$C$90:$G$90-$C$91:$G$91-$C$92:$G$92-$C$93:$G$93-$C$94:$G$94-$C$95:$G$95-$C$96:$G$96</f>
        <v>0</v>
      </c>
      <c r="D109" s="1702">
        <f>$C$90:$G$90-$C$91:$G$91-$C$92:$G$92-$C$93:$G$93-$C$94:$G$94-$C$95:$G$95-$C$96:$G$96</f>
        <v>0</v>
      </c>
      <c r="E109" s="1702">
        <f>$C$90:$G$90-$C$91:$G$91-$C$92:$G$92-$C$93:$G$93-$C$94:$G$94-$C$95:$G$95-$C$96:$G$96</f>
        <v>0</v>
      </c>
      <c r="F109" s="1702">
        <f>$C$90:$G$90-$C$91:$G$91-$C$92:$G$92-$C$93:$G$93-$C$94:$G$94-$C$95:$G$95-$C$96:$G$96</f>
        <v>0</v>
      </c>
      <c r="G109" s="1702">
        <f>$C$90:$G$90-$C$91:$G$91-$C$92:$G$92-$C$93:$G$93-$C$94:$G$94-$C$95:$G$95-$C$96:$G$96</f>
        <v>0</v>
      </c>
      <c r="H109" s="1722"/>
    </row>
    <row r="110" spans="1:8" ht="13.5" thickBot="1">
      <c r="A110" s="1723"/>
      <c r="B110" s="1724" t="s">
        <v>1319</v>
      </c>
      <c r="C110" s="1707">
        <f>$C$102:$G$102-$C$86:$G$86-$C$90:$G$90-$C$97:$G$97-$C$98:$G$98-$C$99:$G$99-$C$100:$G$100-$C$101:$G$101</f>
        <v>0</v>
      </c>
      <c r="D110" s="1707">
        <f>$C$102:$G$102-$C$86:$G$86-$C$90:$G$90-$C$97:$G$97-$C$98:$G$98-$C$99:$G$99-$C$100:$G$100-$C$101:$G$101</f>
        <v>0</v>
      </c>
      <c r="E110" s="1707">
        <f>$C$102:$G$102-$C$86:$G$86-$C$90:$G$90-$C$97:$G$97-$C$98:$G$98-$C$99:$G$99-$C$100:$G$100-$C$101:$G$101</f>
        <v>0</v>
      </c>
      <c r="F110" s="1707">
        <f>$C$102:$G$102-$C$86:$G$86-$C$90:$G$90-$C$97:$G$97-$C$98:$G$98-$C$99:$G$99-$C$100:$G$100-$C$101:$G$101</f>
        <v>0</v>
      </c>
      <c r="G110" s="1707">
        <f>$C$102:$G$102-$C$86:$G$86-$C$90:$G$90-$C$97:$G$97-$C$98:$G$98-$C$99:$G$99-$C$100:$G$100-$C$101:$G$101</f>
        <v>0</v>
      </c>
      <c r="H110" s="1722"/>
    </row>
    <row r="111" spans="1:8" ht="13.5" thickTop="1">
      <c r="A111" s="1725"/>
      <c r="B111" s="1725"/>
      <c r="C111" s="1214"/>
      <c r="D111" s="1214"/>
      <c r="E111" s="1214"/>
      <c r="F111" s="1214"/>
      <c r="G111" s="1214"/>
      <c r="H111" s="1726"/>
    </row>
    <row r="112" spans="1:8" ht="12.75">
      <c r="A112" s="1727"/>
      <c r="B112" s="1727"/>
      <c r="C112" s="1728"/>
      <c r="D112" s="1728"/>
      <c r="E112" s="1728"/>
      <c r="F112" s="1728"/>
      <c r="G112" s="1728"/>
      <c r="H112" s="1726"/>
    </row>
    <row r="113" spans="1:8" ht="12.75">
      <c r="A113" s="1727"/>
      <c r="B113" s="1727"/>
      <c r="C113" s="1728"/>
      <c r="D113" s="1728"/>
      <c r="E113" s="1728"/>
      <c r="F113" s="1728"/>
      <c r="G113" s="1728"/>
      <c r="H113" s="1726"/>
    </row>
    <row r="114" spans="1:8" ht="12.75">
      <c r="A114" s="1727"/>
      <c r="B114" s="1727"/>
      <c r="C114" s="1728"/>
      <c r="D114" s="1728"/>
      <c r="E114" s="1728"/>
      <c r="F114" s="1728"/>
      <c r="G114" s="1728"/>
      <c r="H114" s="1726"/>
    </row>
    <row r="115" spans="1:8" ht="12.75">
      <c r="A115" s="1727"/>
      <c r="B115" s="1727"/>
      <c r="C115" s="1728"/>
      <c r="D115" s="1728"/>
      <c r="E115" s="1728"/>
      <c r="F115" s="1728"/>
      <c r="G115" s="1728"/>
      <c r="H115" s="1726"/>
    </row>
    <row r="116" spans="1:8" ht="12.75">
      <c r="A116" s="1727"/>
      <c r="B116" s="1727"/>
      <c r="C116" s="1728"/>
      <c r="D116" s="1728"/>
      <c r="E116" s="1728"/>
      <c r="F116" s="1728"/>
      <c r="G116" s="1728"/>
      <c r="H116" s="1726"/>
    </row>
    <row r="117" spans="1:8" ht="12.75">
      <c r="A117" s="1727"/>
      <c r="B117" s="1727"/>
      <c r="C117" s="1728"/>
      <c r="D117" s="1728"/>
      <c r="E117" s="1728"/>
      <c r="F117" s="1728"/>
      <c r="G117" s="1728"/>
      <c r="H117" s="1726"/>
    </row>
    <row r="118" spans="1:8" ht="12.75">
      <c r="A118" s="1727"/>
      <c r="B118" s="1727"/>
      <c r="C118" s="1728"/>
      <c r="D118" s="1728"/>
      <c r="E118" s="1728"/>
      <c r="F118" s="1728"/>
      <c r="G118" s="1728"/>
      <c r="H118" s="1726"/>
    </row>
    <row r="119" spans="1:8" ht="12.75">
      <c r="A119" s="1727"/>
      <c r="B119" s="1727"/>
      <c r="C119" s="1728"/>
      <c r="D119" s="1728"/>
      <c r="E119" s="1728"/>
      <c r="F119" s="1728"/>
      <c r="G119" s="1728"/>
      <c r="H119" s="1726"/>
    </row>
    <row r="120" spans="1:8" ht="12.75">
      <c r="A120" s="1727"/>
      <c r="B120" s="1727"/>
      <c r="C120" s="1728"/>
      <c r="D120" s="1728"/>
      <c r="E120" s="1728"/>
      <c r="F120" s="1728"/>
      <c r="G120" s="1728"/>
      <c r="H120" s="1726"/>
    </row>
    <row r="121" spans="1:8" ht="12.75">
      <c r="A121" s="1727"/>
      <c r="B121" s="1727"/>
      <c r="C121" s="1728"/>
      <c r="D121" s="1728"/>
      <c r="E121" s="1728"/>
      <c r="F121" s="1728"/>
      <c r="G121" s="1728"/>
      <c r="H121" s="1726"/>
    </row>
    <row r="122" spans="1:8" ht="12.75">
      <c r="A122" s="1727"/>
      <c r="B122" s="1727"/>
      <c r="C122" s="1728"/>
      <c r="D122" s="1728"/>
      <c r="E122" s="1728"/>
      <c r="F122" s="1728"/>
      <c r="G122" s="1728"/>
      <c r="H122" s="1726"/>
    </row>
    <row r="123" spans="1:8" ht="12.75">
      <c r="A123" s="1727"/>
      <c r="B123" s="1727"/>
      <c r="C123" s="1728"/>
      <c r="D123" s="1728"/>
      <c r="E123" s="1728"/>
      <c r="F123" s="1728"/>
      <c r="G123" s="1728"/>
      <c r="H123" s="1726"/>
    </row>
    <row r="124" spans="1:8" ht="12.75">
      <c r="A124" s="1727"/>
      <c r="B124" s="1727"/>
      <c r="C124" s="1728"/>
      <c r="D124" s="1728"/>
      <c r="E124" s="1728"/>
      <c r="F124" s="1728"/>
      <c r="G124" s="1728"/>
      <c r="H124" s="1726"/>
    </row>
    <row r="125" spans="1:8" ht="12.75">
      <c r="A125" s="1727"/>
      <c r="B125" s="1727"/>
      <c r="C125" s="1728"/>
      <c r="D125" s="1728"/>
      <c r="E125" s="1728"/>
      <c r="F125" s="1728"/>
      <c r="G125" s="1728"/>
      <c r="H125" s="1726"/>
    </row>
    <row r="126" spans="1:8" ht="12.75">
      <c r="A126" s="1727"/>
      <c r="B126" s="1727"/>
      <c r="C126" s="1728"/>
      <c r="D126" s="1728"/>
      <c r="E126" s="1728"/>
      <c r="F126" s="1728"/>
      <c r="G126" s="1728"/>
      <c r="H126" s="1726"/>
    </row>
    <row r="127" spans="1:8" ht="12.75">
      <c r="A127" s="1727"/>
      <c r="B127" s="1727"/>
      <c r="C127" s="1728"/>
      <c r="D127" s="1728"/>
      <c r="E127" s="1728"/>
      <c r="F127" s="1728"/>
      <c r="G127" s="1728"/>
      <c r="H127" s="1726"/>
    </row>
    <row r="128" spans="1:8" ht="12.75">
      <c r="A128" s="1727"/>
      <c r="B128" s="1727"/>
      <c r="C128" s="1728"/>
      <c r="D128" s="1728"/>
      <c r="E128" s="1728"/>
      <c r="F128" s="1728"/>
      <c r="G128" s="1728"/>
      <c r="H128" s="1726"/>
    </row>
    <row r="129" spans="1:8" ht="12.75">
      <c r="A129" s="1727"/>
      <c r="B129" s="1727"/>
      <c r="C129" s="1728"/>
      <c r="D129" s="1728"/>
      <c r="E129" s="1728"/>
      <c r="F129" s="1728"/>
      <c r="G129" s="1728"/>
      <c r="H129" s="1726"/>
    </row>
    <row r="130" spans="1:8" ht="12.75">
      <c r="A130" s="1727"/>
      <c r="B130" s="1727"/>
      <c r="C130" s="1728"/>
      <c r="D130" s="1728"/>
      <c r="E130" s="1728"/>
      <c r="F130" s="1728"/>
      <c r="G130" s="1728"/>
      <c r="H130" s="1726"/>
    </row>
    <row r="131" spans="1:8" ht="12.75">
      <c r="A131" s="1727"/>
      <c r="B131" s="1727"/>
      <c r="C131" s="1728"/>
      <c r="D131" s="1728"/>
      <c r="E131" s="1728"/>
      <c r="F131" s="1728"/>
      <c r="G131" s="1728"/>
      <c r="H131" s="1726"/>
    </row>
    <row r="132" spans="1:8" ht="12.75">
      <c r="A132" s="1727"/>
      <c r="B132" s="1727"/>
      <c r="C132" s="1728"/>
      <c r="D132" s="1728"/>
      <c r="E132" s="1728"/>
      <c r="F132" s="1728"/>
      <c r="G132" s="1728"/>
      <c r="H132" s="1726"/>
    </row>
    <row r="136" spans="1:8" ht="12.75">
      <c r="A136" s="334" t="s">
        <v>1175</v>
      </c>
      <c r="B136" s="1708"/>
      <c r="C136" s="1708"/>
      <c r="D136" s="1708"/>
      <c r="E136" s="1708"/>
      <c r="F136" s="1708"/>
      <c r="G136" s="1708"/>
      <c r="H136" s="332" t="s">
        <v>202</v>
      </c>
    </row>
    <row r="137" spans="1:8" ht="12.75">
      <c r="A137" s="342" t="s">
        <v>700</v>
      </c>
      <c r="H137" s="331" t="s">
        <v>701</v>
      </c>
    </row>
  </sheetData>
  <mergeCells count="4">
    <mergeCell ref="C9:H9"/>
    <mergeCell ref="C11:H11"/>
    <mergeCell ref="C78:H78"/>
    <mergeCell ref="C80:H80"/>
  </mergeCells>
  <dataValidations count="1">
    <dataValidation allowBlank="1" showInputMessage="1" sqref="B38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7" r:id="rId2"/>
  <rowBreaks count="2" manualBreakCount="2">
    <brk id="68" max="7" man="1"/>
    <brk id="69" max="255" man="1"/>
  </rowBreak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0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3.7109375" style="1184" customWidth="1"/>
    <col min="2" max="2" width="37.421875" style="1184" customWidth="1"/>
    <col min="3" max="4" width="10.57421875" style="1184" customWidth="1"/>
    <col min="5" max="5" width="10.57421875" style="1185" customWidth="1"/>
    <col min="6" max="6" width="17.8515625" style="1185" customWidth="1"/>
    <col min="7" max="9" width="10.57421875" style="1185" customWidth="1"/>
    <col min="10" max="12" width="14.28125" style="1185" customWidth="1"/>
    <col min="13" max="16" width="10.57421875" style="1185" customWidth="1"/>
    <col min="17" max="17" width="11.7109375" style="1185" customWidth="1"/>
    <col min="18" max="16384" width="9.140625" style="1185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41" t="s">
        <v>1174</v>
      </c>
      <c r="B5" s="858"/>
      <c r="C5" s="1"/>
      <c r="D5" s="324"/>
      <c r="E5" s="1"/>
      <c r="F5" s="1"/>
      <c r="G5" s="1"/>
      <c r="H5" s="1"/>
      <c r="I5" s="1"/>
      <c r="J5" s="1"/>
      <c r="K5" s="1"/>
      <c r="L5" s="76"/>
      <c r="M5" s="1"/>
      <c r="N5" s="1"/>
      <c r="O5" s="1"/>
      <c r="P5" s="1"/>
      <c r="Q5" s="1"/>
    </row>
    <row r="6" spans="1:17" ht="15.75">
      <c r="A6" s="725" t="s">
        <v>566</v>
      </c>
      <c r="B6" s="815"/>
      <c r="C6" s="18"/>
      <c r="D6" s="324"/>
      <c r="E6" s="1"/>
      <c r="F6" s="1"/>
      <c r="G6" s="1"/>
      <c r="H6" s="1"/>
      <c r="I6" s="1"/>
      <c r="J6" s="1"/>
      <c r="K6" s="1"/>
      <c r="L6" s="76"/>
      <c r="M6" s="1"/>
      <c r="N6" s="1"/>
      <c r="O6" s="1"/>
      <c r="P6" s="1"/>
      <c r="Q6" s="1"/>
    </row>
    <row r="7" spans="1:17" ht="15.75" thickBot="1">
      <c r="A7" s="341"/>
      <c r="B7" s="859"/>
      <c r="C7" s="1"/>
      <c r="D7" s="324"/>
      <c r="E7" s="1"/>
      <c r="F7" s="1"/>
      <c r="G7" s="1"/>
      <c r="H7" s="1"/>
      <c r="I7" s="1"/>
      <c r="J7" s="1"/>
      <c r="K7" s="1"/>
      <c r="L7" s="76"/>
      <c r="M7" s="1"/>
      <c r="N7" s="1"/>
      <c r="O7" s="1"/>
      <c r="P7" s="1"/>
      <c r="Q7" s="1"/>
    </row>
    <row r="8" spans="1:17" ht="13.5" thickTop="1">
      <c r="A8" s="771"/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730"/>
    </row>
    <row r="9" spans="1:17" ht="15.75" thickBot="1">
      <c r="A9" s="337" t="s">
        <v>983</v>
      </c>
      <c r="B9" s="352"/>
      <c r="C9" s="352"/>
      <c r="D9" s="352"/>
      <c r="E9" s="352"/>
      <c r="F9" s="352"/>
      <c r="G9" s="352"/>
      <c r="H9" s="352"/>
      <c r="I9" s="2207">
        <f>'Cover '!F5</f>
        <v>0</v>
      </c>
      <c r="J9" s="2207"/>
      <c r="K9" s="2207"/>
      <c r="L9" s="2207"/>
      <c r="M9" s="2207"/>
      <c r="N9" s="2207"/>
      <c r="O9" s="2207"/>
      <c r="P9" s="2207"/>
      <c r="Q9" s="2208"/>
    </row>
    <row r="10" spans="1:17" ht="12.75">
      <c r="A10" s="330"/>
      <c r="B10" s="21"/>
      <c r="C10" s="352"/>
      <c r="D10" s="21"/>
      <c r="E10" s="21"/>
      <c r="F10" s="21"/>
      <c r="G10" s="21"/>
      <c r="H10" s="21"/>
      <c r="I10" s="1"/>
      <c r="J10" s="1"/>
      <c r="K10" s="1"/>
      <c r="L10" s="1"/>
      <c r="M10" s="1"/>
      <c r="N10" s="1"/>
      <c r="O10" s="1"/>
      <c r="P10" s="1"/>
      <c r="Q10" s="812"/>
    </row>
    <row r="11" spans="1:17" ht="15.75" thickBot="1">
      <c r="A11" s="337" t="s">
        <v>1524</v>
      </c>
      <c r="B11" s="352"/>
      <c r="C11" s="352"/>
      <c r="D11" s="352"/>
      <c r="E11" s="352"/>
      <c r="F11" s="352"/>
      <c r="G11" s="352"/>
      <c r="H11" s="352"/>
      <c r="I11" s="2207">
        <f>'Cover '!F7</f>
        <v>0</v>
      </c>
      <c r="J11" s="2207"/>
      <c r="K11" s="2207"/>
      <c r="L11" s="2207"/>
      <c r="M11" s="2207"/>
      <c r="N11" s="2207"/>
      <c r="O11" s="2207"/>
      <c r="P11" s="2207"/>
      <c r="Q11" s="2208"/>
    </row>
    <row r="12" spans="1:17" ht="13.5" thickBot="1">
      <c r="A12" s="347"/>
      <c r="B12" s="813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862"/>
    </row>
    <row r="13" spans="1:17" ht="13.5" thickTop="1">
      <c r="A13" s="21"/>
      <c r="B13" s="734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734"/>
    </row>
    <row r="14" spans="1:17" s="1190" customFormat="1" ht="15.75" thickBot="1">
      <c r="A14" s="1188"/>
      <c r="B14" s="1188"/>
      <c r="C14" s="1188"/>
      <c r="D14" s="1188"/>
      <c r="E14" s="1189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855" t="s">
        <v>174</v>
      </c>
    </row>
    <row r="15" spans="1:17" s="1195" customFormat="1" ht="21.75" customHeight="1" thickTop="1">
      <c r="A15" s="1191" t="s">
        <v>743</v>
      </c>
      <c r="B15" s="1192" t="s">
        <v>743</v>
      </c>
      <c r="C15" s="2419" t="s">
        <v>690</v>
      </c>
      <c r="D15" s="2420"/>
      <c r="E15" s="2420"/>
      <c r="F15" s="2420"/>
      <c r="G15" s="2420"/>
      <c r="H15" s="2420"/>
      <c r="I15" s="2420"/>
      <c r="J15" s="2420"/>
      <c r="K15" s="2420"/>
      <c r="L15" s="2420"/>
      <c r="M15" s="2420"/>
      <c r="N15" s="2421"/>
      <c r="O15" s="1193" t="s">
        <v>691</v>
      </c>
      <c r="P15" s="1194"/>
      <c r="Q15" s="1733" t="s">
        <v>1341</v>
      </c>
    </row>
    <row r="16" spans="1:17" s="1195" customFormat="1" ht="36.75" customHeight="1">
      <c r="A16" s="1196"/>
      <c r="B16" s="1197" t="s">
        <v>1342</v>
      </c>
      <c r="C16" s="1198" t="s">
        <v>1343</v>
      </c>
      <c r="D16" s="2416" t="s">
        <v>59</v>
      </c>
      <c r="E16" s="2417"/>
      <c r="F16" s="2417"/>
      <c r="G16" s="2417"/>
      <c r="H16" s="2417"/>
      <c r="I16" s="2417"/>
      <c r="J16" s="2417"/>
      <c r="K16" s="2417"/>
      <c r="L16" s="2417"/>
      <c r="M16" s="2417"/>
      <c r="N16" s="2418"/>
      <c r="O16" s="1200" t="s">
        <v>1343</v>
      </c>
      <c r="P16" s="1201" t="s">
        <v>59</v>
      </c>
      <c r="Q16" s="1734"/>
    </row>
    <row r="17" spans="1:17" s="1195" customFormat="1" ht="63">
      <c r="A17" s="1202"/>
      <c r="B17" s="1203"/>
      <c r="C17" s="1199" t="s">
        <v>1431</v>
      </c>
      <c r="D17" s="1199" t="s">
        <v>98</v>
      </c>
      <c r="E17" s="1199" t="s">
        <v>99</v>
      </c>
      <c r="F17" s="1199" t="s">
        <v>100</v>
      </c>
      <c r="G17" s="1199" t="s">
        <v>1344</v>
      </c>
      <c r="H17" s="1199" t="s">
        <v>1042</v>
      </c>
      <c r="I17" s="1199" t="s">
        <v>1043</v>
      </c>
      <c r="J17" s="1199" t="s">
        <v>101</v>
      </c>
      <c r="K17" s="1199" t="s">
        <v>1345</v>
      </c>
      <c r="L17" s="1204" t="s">
        <v>694</v>
      </c>
      <c r="M17" s="1205" t="s">
        <v>1056</v>
      </c>
      <c r="N17" s="1199" t="s">
        <v>1431</v>
      </c>
      <c r="O17" s="1199" t="s">
        <v>1431</v>
      </c>
      <c r="P17" s="1206" t="s">
        <v>1431</v>
      </c>
      <c r="Q17" s="1735" t="s">
        <v>480</v>
      </c>
    </row>
    <row r="18" spans="1:17" s="1210" customFormat="1" ht="33" customHeight="1">
      <c r="A18" s="1207" t="s">
        <v>1346</v>
      </c>
      <c r="B18" s="1208" t="s">
        <v>1347</v>
      </c>
      <c r="C18" s="1731"/>
      <c r="D18" s="1731"/>
      <c r="E18" s="1731"/>
      <c r="F18" s="1731"/>
      <c r="G18" s="1731"/>
      <c r="H18" s="1731"/>
      <c r="I18" s="1731"/>
      <c r="J18" s="1731"/>
      <c r="K18" s="1731"/>
      <c r="L18" s="1731"/>
      <c r="M18" s="1731"/>
      <c r="N18" s="1731"/>
      <c r="O18" s="1731"/>
      <c r="P18" s="1731"/>
      <c r="Q18" s="1736">
        <f>N18-SUM(D18:M18)</f>
        <v>0</v>
      </c>
    </row>
    <row r="19" spans="1:17" s="1210" customFormat="1" ht="33" customHeight="1">
      <c r="A19" s="1211"/>
      <c r="B19" s="1212" t="s">
        <v>692</v>
      </c>
      <c r="C19" s="1731"/>
      <c r="D19" s="1731"/>
      <c r="E19" s="1731"/>
      <c r="F19" s="1731"/>
      <c r="G19" s="1731"/>
      <c r="H19" s="1731"/>
      <c r="I19" s="1731"/>
      <c r="J19" s="1731"/>
      <c r="K19" s="1731"/>
      <c r="L19" s="1731"/>
      <c r="M19" s="1731"/>
      <c r="N19" s="1731"/>
      <c r="O19" s="1731"/>
      <c r="P19" s="1731"/>
      <c r="Q19" s="1736"/>
    </row>
    <row r="20" spans="1:17" s="1210" customFormat="1" ht="33" customHeight="1">
      <c r="A20" s="1228" t="s">
        <v>1348</v>
      </c>
      <c r="B20" s="1208" t="s">
        <v>1349</v>
      </c>
      <c r="C20" s="1731"/>
      <c r="D20" s="1731"/>
      <c r="E20" s="1731"/>
      <c r="F20" s="1731"/>
      <c r="G20" s="1731"/>
      <c r="H20" s="1731"/>
      <c r="I20" s="1731"/>
      <c r="J20" s="1731"/>
      <c r="K20" s="1731"/>
      <c r="L20" s="1731"/>
      <c r="M20" s="1731"/>
      <c r="N20" s="1731"/>
      <c r="O20" s="1731"/>
      <c r="P20" s="1731"/>
      <c r="Q20" s="1736"/>
    </row>
    <row r="21" spans="1:17" s="1210" customFormat="1" ht="33" customHeight="1">
      <c r="A21" s="1211"/>
      <c r="B21" s="1212" t="s">
        <v>693</v>
      </c>
      <c r="C21" s="1731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6"/>
    </row>
    <row r="22" spans="1:17" s="1210" customFormat="1" ht="33" customHeight="1" thickBot="1">
      <c r="A22" s="1300" t="s">
        <v>347</v>
      </c>
      <c r="B22" s="1301" t="s">
        <v>696</v>
      </c>
      <c r="C22" s="1732"/>
      <c r="D22" s="1731"/>
      <c r="E22" s="1731"/>
      <c r="F22" s="1731"/>
      <c r="G22" s="1731"/>
      <c r="H22" s="1731"/>
      <c r="I22" s="1731"/>
      <c r="J22" s="1731"/>
      <c r="K22" s="1731"/>
      <c r="L22" s="1731"/>
      <c r="M22" s="1731"/>
      <c r="N22" s="1731"/>
      <c r="O22" s="1731"/>
      <c r="P22" s="1731"/>
      <c r="Q22" s="1736">
        <f>N22-SUM(D22:M22)</f>
        <v>0</v>
      </c>
    </row>
    <row r="23" spans="1:17" s="1210" customFormat="1" ht="16.5" thickTop="1">
      <c r="A23" s="1213"/>
      <c r="B23" s="1214"/>
      <c r="C23" s="1214"/>
      <c r="D23" s="1214"/>
      <c r="E23" s="1215"/>
      <c r="F23" s="1215"/>
      <c r="G23" s="1215"/>
      <c r="H23" s="1215"/>
      <c r="I23" s="1215"/>
      <c r="J23" s="1215"/>
      <c r="K23" s="1215"/>
      <c r="L23" s="1215"/>
      <c r="M23" s="1215"/>
      <c r="N23" s="1215"/>
      <c r="O23" s="1215"/>
      <c r="P23" s="1215"/>
      <c r="Q23" s="1216"/>
    </row>
    <row r="24" spans="1:17" ht="13.5" customHeight="1">
      <c r="A24" s="1187"/>
      <c r="B24" s="1217"/>
      <c r="C24" s="1218"/>
      <c r="D24" s="1186"/>
      <c r="E24" s="1184"/>
      <c r="F24" s="1184"/>
      <c r="G24" s="1184"/>
      <c r="H24" s="1184"/>
      <c r="I24" s="1184"/>
      <c r="J24" s="1184"/>
      <c r="K24" s="1184"/>
      <c r="L24" s="1184"/>
      <c r="M24" s="1184"/>
      <c r="N24" s="1184"/>
      <c r="O24" s="1184"/>
      <c r="P24" s="1184"/>
      <c r="Q24" s="1217"/>
    </row>
    <row r="25" spans="1:17" ht="13.5" customHeight="1">
      <c r="A25" s="1219"/>
      <c r="B25" s="1220"/>
      <c r="C25" s="1220"/>
      <c r="D25" s="1220"/>
      <c r="E25" s="1221"/>
      <c r="F25" s="1221"/>
      <c r="G25" s="1221"/>
      <c r="H25" s="1221"/>
      <c r="I25" s="1221"/>
      <c r="J25" s="1221"/>
      <c r="K25" s="1221"/>
      <c r="L25" s="1221"/>
      <c r="M25" s="1221"/>
      <c r="N25" s="1221"/>
      <c r="O25" s="1221"/>
      <c r="P25" s="1221"/>
      <c r="Q25" s="1222"/>
    </row>
    <row r="26" spans="1:17" ht="12.75" customHeight="1">
      <c r="A26" s="1223"/>
      <c r="B26" s="1221"/>
      <c r="C26" s="1221"/>
      <c r="D26" s="1221"/>
      <c r="E26" s="1220"/>
      <c r="F26" s="1220"/>
      <c r="G26" s="1220"/>
      <c r="H26" s="1220"/>
      <c r="I26" s="1220"/>
      <c r="J26" s="1220"/>
      <c r="K26" s="1220"/>
      <c r="L26" s="1220"/>
      <c r="M26" s="1220"/>
      <c r="N26" s="1220"/>
      <c r="O26" s="1220"/>
      <c r="P26" s="1220"/>
      <c r="Q26" s="1224"/>
    </row>
    <row r="27" spans="1:17" s="1" customFormat="1" ht="15">
      <c r="A27" s="634"/>
      <c r="B27" s="296"/>
      <c r="C27" s="634"/>
      <c r="D27" s="67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2"/>
      <c r="Q27" s="142"/>
    </row>
    <row r="28" spans="1:17" s="1" customFormat="1" ht="12.75">
      <c r="A28" s="342" t="s">
        <v>1175</v>
      </c>
      <c r="B28" s="342"/>
      <c r="P28" s="109"/>
      <c r="Q28" s="331" t="s">
        <v>202</v>
      </c>
    </row>
    <row r="29" spans="1:17" s="1" customFormat="1" ht="12.75">
      <c r="A29" s="342" t="s">
        <v>695</v>
      </c>
      <c r="B29" s="82"/>
      <c r="P29" s="109"/>
      <c r="Q29" s="331" t="s">
        <v>225</v>
      </c>
    </row>
    <row r="30" spans="1:17" ht="15">
      <c r="A30" s="1225"/>
      <c r="B30" s="1225"/>
      <c r="C30" s="1225"/>
      <c r="D30" s="1225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6"/>
    </row>
  </sheetData>
  <mergeCells count="4">
    <mergeCell ref="D16:N16"/>
    <mergeCell ref="C15:N15"/>
    <mergeCell ref="I9:Q9"/>
    <mergeCell ref="I11:Q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C6" sqref="C6"/>
    </sheetView>
  </sheetViews>
  <sheetFormatPr defaultColWidth="9.140625" defaultRowHeight="12.75"/>
  <cols>
    <col min="1" max="1" width="21.57421875" style="1" customWidth="1"/>
    <col min="2" max="4" width="18.421875" style="1" customWidth="1"/>
    <col min="5" max="16384" width="11.421875" style="1" customWidth="1"/>
  </cols>
  <sheetData>
    <row r="1" spans="1:4" s="1185" customFormat="1" ht="12.75">
      <c r="A1" s="1"/>
      <c r="B1" s="1"/>
      <c r="C1" s="1"/>
      <c r="D1" s="1"/>
    </row>
    <row r="2" spans="1:4" s="1185" customFormat="1" ht="12.75">
      <c r="A2" s="1"/>
      <c r="B2" s="1"/>
      <c r="C2" s="1"/>
      <c r="D2" s="1"/>
    </row>
    <row r="3" spans="1:4" s="1185" customFormat="1" ht="12.75">
      <c r="A3" s="1"/>
      <c r="B3" s="1"/>
      <c r="C3" s="1"/>
      <c r="D3" s="1"/>
    </row>
    <row r="4" spans="1:4" s="1185" customFormat="1" ht="12.75">
      <c r="A4" s="1"/>
      <c r="B4" s="1"/>
      <c r="C4" s="1"/>
      <c r="D4" s="1"/>
    </row>
    <row r="5" spans="1:4" s="1185" customFormat="1" ht="15">
      <c r="A5" s="341" t="s">
        <v>1174</v>
      </c>
      <c r="B5" s="1"/>
      <c r="C5" s="76"/>
      <c r="D5" s="1"/>
    </row>
    <row r="6" spans="1:4" s="1185" customFormat="1" ht="15.75">
      <c r="A6" s="725" t="s">
        <v>567</v>
      </c>
      <c r="B6" s="1"/>
      <c r="C6" s="76"/>
      <c r="D6" s="1"/>
    </row>
    <row r="7" spans="1:4" s="1185" customFormat="1" ht="15.75" thickBot="1">
      <c r="A7" s="341"/>
      <c r="B7" s="1"/>
      <c r="C7" s="76"/>
      <c r="D7" s="1"/>
    </row>
    <row r="8" spans="1:4" s="1185" customFormat="1" ht="13.5" thickTop="1">
      <c r="A8" s="771"/>
      <c r="B8" s="916"/>
      <c r="C8" s="916"/>
      <c r="D8" s="730"/>
    </row>
    <row r="9" spans="1:4" s="1185" customFormat="1" ht="15.75" thickBot="1">
      <c r="A9" s="337" t="s">
        <v>983</v>
      </c>
      <c r="B9" s="352"/>
      <c r="C9" s="2207">
        <f>'Cover '!F5</f>
        <v>0</v>
      </c>
      <c r="D9" s="2208"/>
    </row>
    <row r="10" spans="1:4" s="1185" customFormat="1" ht="15">
      <c r="A10" s="337"/>
      <c r="B10" s="352"/>
      <c r="C10" s="352"/>
      <c r="D10" s="774"/>
    </row>
    <row r="11" spans="1:4" s="1185" customFormat="1" ht="15.75" thickBot="1">
      <c r="A11" s="337" t="s">
        <v>1524</v>
      </c>
      <c r="B11" s="352"/>
      <c r="C11" s="2207">
        <f>'Cover '!F7</f>
        <v>0</v>
      </c>
      <c r="D11" s="2208"/>
    </row>
    <row r="12" spans="1:4" s="1185" customFormat="1" ht="12.75">
      <c r="A12" s="330"/>
      <c r="B12" s="21"/>
      <c r="C12" s="1"/>
      <c r="D12" s="812"/>
    </row>
    <row r="13" spans="1:4" s="1185" customFormat="1" ht="15.75" thickBot="1">
      <c r="A13" s="337" t="s">
        <v>223</v>
      </c>
      <c r="B13" s="352"/>
      <c r="C13" s="2207"/>
      <c r="D13" s="2208"/>
    </row>
    <row r="14" spans="1:4" s="1185" customFormat="1" ht="13.5" thickBot="1">
      <c r="A14" s="347"/>
      <c r="B14" s="917"/>
      <c r="C14" s="917"/>
      <c r="D14" s="862"/>
    </row>
    <row r="15" spans="1:4" ht="19.5" thickBot="1" thickTop="1">
      <c r="A15" s="1253"/>
      <c r="B15" s="1253"/>
      <c r="C15" s="1253"/>
      <c r="D15" s="1253"/>
    </row>
    <row r="16" spans="1:4" ht="13.5" thickTop="1">
      <c r="A16" s="2422" t="s">
        <v>214</v>
      </c>
      <c r="B16" s="2424" t="s">
        <v>215</v>
      </c>
      <c r="C16" s="2425"/>
      <c r="D16" s="2426"/>
    </row>
    <row r="17" spans="1:4" ht="18">
      <c r="A17" s="2423"/>
      <c r="B17" s="1235" t="s">
        <v>216</v>
      </c>
      <c r="C17" s="1236" t="s">
        <v>59</v>
      </c>
      <c r="D17" s="1236" t="s">
        <v>1431</v>
      </c>
    </row>
    <row r="18" spans="1:4" ht="18">
      <c r="A18" s="1237" t="s">
        <v>217</v>
      </c>
      <c r="B18" s="1238"/>
      <c r="C18" s="1239"/>
      <c r="D18" s="1240"/>
    </row>
    <row r="19" spans="1:4" ht="18">
      <c r="A19" s="1241" t="s">
        <v>218</v>
      </c>
      <c r="B19" s="1242"/>
      <c r="C19" s="1243"/>
      <c r="D19" s="1244"/>
    </row>
    <row r="20" spans="1:4" ht="18">
      <c r="A20" s="1241" t="s">
        <v>219</v>
      </c>
      <c r="B20" s="1242"/>
      <c r="C20" s="1245"/>
      <c r="D20" s="1244"/>
    </row>
    <row r="21" spans="1:4" ht="18">
      <c r="A21" s="1246" t="s">
        <v>220</v>
      </c>
      <c r="B21" s="1242"/>
      <c r="C21" s="1243"/>
      <c r="D21" s="1244"/>
    </row>
    <row r="22" spans="1:4" ht="18">
      <c r="A22" s="1241" t="s">
        <v>218</v>
      </c>
      <c r="B22" s="1242"/>
      <c r="C22" s="1243"/>
      <c r="D22" s="1244"/>
    </row>
    <row r="23" spans="1:4" ht="18">
      <c r="A23" s="1241" t="s">
        <v>219</v>
      </c>
      <c r="B23" s="1242"/>
      <c r="C23" s="1247"/>
      <c r="D23" s="1244"/>
    </row>
    <row r="24" spans="1:4" ht="18.75" thickBot="1">
      <c r="A24" s="1248" t="s">
        <v>221</v>
      </c>
      <c r="B24" s="1249"/>
      <c r="C24" s="1250"/>
      <c r="D24" s="1251"/>
    </row>
    <row r="25" spans="1:4" ht="19.5" thickBot="1" thickTop="1">
      <c r="A25" s="1234"/>
      <c r="B25" s="1252"/>
      <c r="C25" s="1252"/>
      <c r="D25" s="1252"/>
    </row>
    <row r="26" spans="1:4" ht="13.5" thickTop="1">
      <c r="A26" s="2422" t="s">
        <v>222</v>
      </c>
      <c r="B26" s="2424" t="s">
        <v>215</v>
      </c>
      <c r="C26" s="2425"/>
      <c r="D26" s="2426"/>
    </row>
    <row r="27" spans="1:4" ht="18">
      <c r="A27" s="2423"/>
      <c r="B27" s="1235" t="s">
        <v>216</v>
      </c>
      <c r="C27" s="1236" t="s">
        <v>59</v>
      </c>
      <c r="D27" s="1236" t="s">
        <v>1431</v>
      </c>
    </row>
    <row r="28" spans="1:4" ht="18">
      <c r="A28" s="1237" t="s">
        <v>217</v>
      </c>
      <c r="B28" s="1737"/>
      <c r="C28" s="1738"/>
      <c r="D28" s="1739"/>
    </row>
    <row r="29" spans="1:4" ht="18">
      <c r="A29" s="1241" t="s">
        <v>218</v>
      </c>
      <c r="B29" s="1740"/>
      <c r="C29" s="1741"/>
      <c r="D29" s="1742"/>
    </row>
    <row r="30" spans="1:4" ht="18">
      <c r="A30" s="1241" t="s">
        <v>219</v>
      </c>
      <c r="B30" s="1740"/>
      <c r="C30" s="1743"/>
      <c r="D30" s="1742"/>
    </row>
    <row r="31" spans="1:4" ht="18">
      <c r="A31" s="1246" t="s">
        <v>220</v>
      </c>
      <c r="B31" s="1740"/>
      <c r="C31" s="1741"/>
      <c r="D31" s="1742"/>
    </row>
    <row r="32" spans="1:4" ht="18">
      <c r="A32" s="1241" t="s">
        <v>218</v>
      </c>
      <c r="B32" s="1740"/>
      <c r="C32" s="1741"/>
      <c r="D32" s="1742"/>
    </row>
    <row r="33" spans="1:4" ht="18">
      <c r="A33" s="1241" t="s">
        <v>219</v>
      </c>
      <c r="B33" s="1740"/>
      <c r="C33" s="1744"/>
      <c r="D33" s="1742"/>
    </row>
    <row r="34" spans="1:4" ht="18.75" thickBot="1">
      <c r="A34" s="1248" t="s">
        <v>221</v>
      </c>
      <c r="B34" s="1745"/>
      <c r="C34" s="1746"/>
      <c r="D34" s="1747"/>
    </row>
    <row r="35" spans="1:4" ht="18.75" thickTop="1">
      <c r="A35" s="1" t="s">
        <v>481</v>
      </c>
      <c r="B35" s="1234"/>
      <c r="C35" s="1234"/>
      <c r="D35" s="1234"/>
    </row>
    <row r="36" spans="2:4" ht="18">
      <c r="B36" s="1234"/>
      <c r="C36" s="1234"/>
      <c r="D36" s="1234"/>
    </row>
    <row r="37" spans="2:4" ht="18">
      <c r="B37" s="1234"/>
      <c r="C37" s="1234"/>
      <c r="D37" s="1234"/>
    </row>
    <row r="38" spans="2:4" ht="18">
      <c r="B38" s="1234"/>
      <c r="C38" s="1234"/>
      <c r="D38" s="1234"/>
    </row>
    <row r="39" spans="2:4" ht="18">
      <c r="B39" s="1234"/>
      <c r="C39" s="1234"/>
      <c r="D39" s="1234"/>
    </row>
    <row r="40" spans="2:4" ht="18">
      <c r="B40" s="1234"/>
      <c r="C40" s="1234"/>
      <c r="D40" s="1234"/>
    </row>
    <row r="42" spans="1:4" ht="12.75">
      <c r="A42" s="634"/>
      <c r="B42" s="13"/>
      <c r="C42" s="13"/>
      <c r="D42" s="142"/>
    </row>
    <row r="43" spans="1:4" ht="12.75">
      <c r="A43" s="342" t="s">
        <v>1175</v>
      </c>
      <c r="D43" s="331" t="s">
        <v>202</v>
      </c>
    </row>
    <row r="44" spans="1:4" ht="12.75">
      <c r="A44" s="342" t="s">
        <v>224</v>
      </c>
      <c r="D44" s="331" t="s">
        <v>289</v>
      </c>
    </row>
  </sheetData>
  <mergeCells count="7">
    <mergeCell ref="A26:A27"/>
    <mergeCell ref="B26:D26"/>
    <mergeCell ref="C9:D9"/>
    <mergeCell ref="C11:D11"/>
    <mergeCell ref="C13:D13"/>
    <mergeCell ref="A16:A17"/>
    <mergeCell ref="B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="75" zoomScaleNormal="75" workbookViewId="0" topLeftCell="A49">
      <selection activeCell="A59" sqref="A59"/>
    </sheetView>
  </sheetViews>
  <sheetFormatPr defaultColWidth="9.140625" defaultRowHeight="12.75"/>
  <cols>
    <col min="1" max="1" width="42.8515625" style="1254" customWidth="1"/>
    <col min="2" max="2" width="12.00390625" style="1254" customWidth="1"/>
    <col min="3" max="3" width="13.00390625" style="1254" customWidth="1"/>
    <col min="4" max="4" width="13.140625" style="1254" customWidth="1"/>
    <col min="5" max="5" width="13.8515625" style="1254" customWidth="1"/>
    <col min="6" max="6" width="12.140625" style="1254" customWidth="1"/>
    <col min="7" max="16384" width="9.140625" style="1254" customWidth="1"/>
  </cols>
  <sheetData>
    <row r="1" spans="1:7" s="685" customFormat="1" ht="12.75">
      <c r="A1" s="1"/>
      <c r="B1" s="1"/>
      <c r="C1" s="1"/>
      <c r="D1" s="1"/>
      <c r="E1" s="1"/>
      <c r="F1" s="1"/>
      <c r="G1" s="1"/>
    </row>
    <row r="2" spans="1:7" s="685" customFormat="1" ht="12.75">
      <c r="A2" s="1"/>
      <c r="B2" s="1"/>
      <c r="C2" s="1"/>
      <c r="D2" s="1"/>
      <c r="E2" s="1"/>
      <c r="F2" s="1"/>
      <c r="G2" s="1"/>
    </row>
    <row r="3" spans="1:7" s="685" customFormat="1" ht="12.75">
      <c r="A3" s="1"/>
      <c r="B3" s="1"/>
      <c r="C3" s="1"/>
      <c r="D3" s="1"/>
      <c r="E3" s="1"/>
      <c r="F3" s="1"/>
      <c r="G3" s="1"/>
    </row>
    <row r="4" spans="1:7" s="685" customFormat="1" ht="12.75">
      <c r="A4" s="1"/>
      <c r="B4" s="1"/>
      <c r="C4" s="1"/>
      <c r="D4" s="1"/>
      <c r="E4" s="1"/>
      <c r="F4" s="1"/>
      <c r="G4" s="1"/>
    </row>
    <row r="5" spans="1:7" s="685" customFormat="1" ht="15">
      <c r="A5" s="341" t="s">
        <v>1174</v>
      </c>
      <c r="B5" s="858"/>
      <c r="C5" s="1"/>
      <c r="D5" s="324"/>
      <c r="E5" s="1"/>
      <c r="F5" s="1"/>
      <c r="G5" s="1"/>
    </row>
    <row r="6" spans="1:7" s="685" customFormat="1" ht="15.75">
      <c r="A6" s="725" t="s">
        <v>568</v>
      </c>
      <c r="B6" s="815"/>
      <c r="C6" s="18"/>
      <c r="D6" s="324"/>
      <c r="E6" s="1"/>
      <c r="F6" s="1"/>
      <c r="G6" s="1"/>
    </row>
    <row r="7" spans="1:7" s="685" customFormat="1" ht="15.75" thickBot="1">
      <c r="A7" s="341"/>
      <c r="B7" s="859"/>
      <c r="C7" s="1"/>
      <c r="D7" s="324"/>
      <c r="E7" s="1"/>
      <c r="F7" s="1"/>
      <c r="G7" s="1"/>
    </row>
    <row r="8" spans="1:7" s="685" customFormat="1" ht="13.5" thickTop="1">
      <c r="A8" s="771"/>
      <c r="B8" s="916"/>
      <c r="C8" s="916"/>
      <c r="D8" s="916"/>
      <c r="E8" s="916"/>
      <c r="F8" s="916"/>
      <c r="G8" s="730"/>
    </row>
    <row r="9" spans="1:7" s="685" customFormat="1" ht="15.75" thickBot="1">
      <c r="A9" s="337" t="s">
        <v>983</v>
      </c>
      <c r="B9" s="352"/>
      <c r="C9" s="2207">
        <f>'Cover '!F5</f>
        <v>0</v>
      </c>
      <c r="D9" s="2207"/>
      <c r="E9" s="2207"/>
      <c r="F9" s="2207"/>
      <c r="G9" s="2208"/>
    </row>
    <row r="10" spans="1:7" s="685" customFormat="1" ht="12.75">
      <c r="A10" s="330"/>
      <c r="B10" s="21"/>
      <c r="C10" s="352"/>
      <c r="D10" s="21"/>
      <c r="E10" s="1"/>
      <c r="F10" s="1"/>
      <c r="G10" s="735"/>
    </row>
    <row r="11" spans="1:7" s="685" customFormat="1" ht="15.75" thickBot="1">
      <c r="A11" s="337" t="s">
        <v>1524</v>
      </c>
      <c r="B11" s="352"/>
      <c r="C11" s="2207">
        <f>'Cover '!F7</f>
        <v>0</v>
      </c>
      <c r="D11" s="2207"/>
      <c r="E11" s="2207"/>
      <c r="F11" s="2207"/>
      <c r="G11" s="2208"/>
    </row>
    <row r="12" spans="1:7" s="685" customFormat="1" ht="13.5" thickBot="1">
      <c r="A12" s="347"/>
      <c r="B12" s="813"/>
      <c r="C12" s="917"/>
      <c r="D12" s="917"/>
      <c r="E12" s="917"/>
      <c r="F12" s="917"/>
      <c r="G12" s="814"/>
    </row>
    <row r="13" spans="1:7" s="685" customFormat="1" ht="13.5" thickTop="1">
      <c r="A13" s="21"/>
      <c r="B13" s="734"/>
      <c r="C13" s="352"/>
      <c r="D13" s="352"/>
      <c r="E13" s="352"/>
      <c r="F13" s="352"/>
      <c r="G13" s="734"/>
    </row>
    <row r="14" spans="1:7" ht="15" customHeight="1" thickBot="1">
      <c r="A14" s="1255"/>
      <c r="B14" s="1255"/>
      <c r="C14" s="1255"/>
      <c r="D14" s="1255"/>
      <c r="E14" s="1255"/>
      <c r="F14" s="1256"/>
      <c r="G14" s="855" t="s">
        <v>174</v>
      </c>
    </row>
    <row r="15" spans="1:7" ht="35.25" customHeight="1" thickTop="1">
      <c r="A15" s="2427" t="s">
        <v>226</v>
      </c>
      <c r="B15" s="2427" t="s">
        <v>227</v>
      </c>
      <c r="C15" s="2430" t="s">
        <v>228</v>
      </c>
      <c r="D15" s="2431"/>
      <c r="E15" s="2431"/>
      <c r="F15" s="2431"/>
      <c r="G15" s="2436" t="s">
        <v>229</v>
      </c>
    </row>
    <row r="16" spans="1:7" s="1260" customFormat="1" ht="35.25" customHeight="1">
      <c r="A16" s="2428"/>
      <c r="B16" s="2428"/>
      <c r="C16" s="1257" t="s">
        <v>230</v>
      </c>
      <c r="D16" s="1258" t="s">
        <v>231</v>
      </c>
      <c r="E16" s="1258" t="s">
        <v>232</v>
      </c>
      <c r="F16" s="1259" t="s">
        <v>1431</v>
      </c>
      <c r="G16" s="2437"/>
    </row>
    <row r="17" spans="1:7" ht="19.5" customHeight="1">
      <c r="A17" s="1261" t="s">
        <v>233</v>
      </c>
      <c r="B17" s="1262" t="s">
        <v>234</v>
      </c>
      <c r="C17" s="1263"/>
      <c r="D17" s="1263"/>
      <c r="E17" s="1263"/>
      <c r="F17" s="1263">
        <f aca="true" t="shared" si="0" ref="F17:F44">C17+D17+E17</f>
        <v>0</v>
      </c>
      <c r="G17" s="1264">
        <f aca="true" t="shared" si="1" ref="G17:G44">F17-SUM(C17:E17)</f>
        <v>0</v>
      </c>
    </row>
    <row r="18" spans="1:7" ht="19.5" customHeight="1">
      <c r="A18" s="1261" t="s">
        <v>235</v>
      </c>
      <c r="B18" s="1262" t="s">
        <v>236</v>
      </c>
      <c r="C18" s="1263"/>
      <c r="D18" s="1263"/>
      <c r="E18" s="1263"/>
      <c r="F18" s="1263">
        <f t="shared" si="0"/>
        <v>0</v>
      </c>
      <c r="G18" s="1264">
        <f t="shared" si="1"/>
        <v>0</v>
      </c>
    </row>
    <row r="19" spans="1:7" ht="19.5" customHeight="1">
      <c r="A19" s="1261" t="s">
        <v>237</v>
      </c>
      <c r="B19" s="1262" t="s">
        <v>238</v>
      </c>
      <c r="C19" s="1263"/>
      <c r="D19" s="1263"/>
      <c r="E19" s="1263"/>
      <c r="F19" s="1263">
        <f t="shared" si="0"/>
        <v>0</v>
      </c>
      <c r="G19" s="1264">
        <f t="shared" si="1"/>
        <v>0</v>
      </c>
    </row>
    <row r="20" spans="1:7" ht="19.5" customHeight="1">
      <c r="A20" s="1261" t="s">
        <v>239</v>
      </c>
      <c r="B20" s="1262" t="s">
        <v>240</v>
      </c>
      <c r="C20" s="1263"/>
      <c r="D20" s="1263"/>
      <c r="E20" s="1263"/>
      <c r="F20" s="1263">
        <f t="shared" si="0"/>
        <v>0</v>
      </c>
      <c r="G20" s="1264">
        <f t="shared" si="1"/>
        <v>0</v>
      </c>
    </row>
    <row r="21" spans="1:7" ht="19.5" customHeight="1">
      <c r="A21" s="1261" t="s">
        <v>241</v>
      </c>
      <c r="B21" s="1262" t="s">
        <v>242</v>
      </c>
      <c r="C21" s="1263"/>
      <c r="D21" s="1263"/>
      <c r="E21" s="1263"/>
      <c r="F21" s="1263">
        <f t="shared" si="0"/>
        <v>0</v>
      </c>
      <c r="G21" s="1264">
        <f t="shared" si="1"/>
        <v>0</v>
      </c>
    </row>
    <row r="22" spans="1:7" ht="19.5" customHeight="1">
      <c r="A22" s="1261" t="s">
        <v>243</v>
      </c>
      <c r="B22" s="1262" t="s">
        <v>244</v>
      </c>
      <c r="C22" s="1263"/>
      <c r="D22" s="1263"/>
      <c r="E22" s="1263"/>
      <c r="F22" s="1263">
        <f t="shared" si="0"/>
        <v>0</v>
      </c>
      <c r="G22" s="1264">
        <f t="shared" si="1"/>
        <v>0</v>
      </c>
    </row>
    <row r="23" spans="1:7" ht="19.5" customHeight="1">
      <c r="A23" s="1261" t="s">
        <v>245</v>
      </c>
      <c r="B23" s="1262" t="s">
        <v>246</v>
      </c>
      <c r="C23" s="1263"/>
      <c r="D23" s="1263"/>
      <c r="E23" s="1263"/>
      <c r="F23" s="1263">
        <f t="shared" si="0"/>
        <v>0</v>
      </c>
      <c r="G23" s="1264">
        <f t="shared" si="1"/>
        <v>0</v>
      </c>
    </row>
    <row r="24" spans="1:7" ht="19.5" customHeight="1">
      <c r="A24" s="1261" t="s">
        <v>247</v>
      </c>
      <c r="B24" s="1262" t="s">
        <v>248</v>
      </c>
      <c r="C24" s="1263"/>
      <c r="D24" s="1263"/>
      <c r="E24" s="1263"/>
      <c r="F24" s="1263">
        <f t="shared" si="0"/>
        <v>0</v>
      </c>
      <c r="G24" s="1264">
        <f t="shared" si="1"/>
        <v>0</v>
      </c>
    </row>
    <row r="25" spans="1:7" ht="19.5" customHeight="1">
      <c r="A25" s="1261" t="s">
        <v>249</v>
      </c>
      <c r="B25" s="1262" t="s">
        <v>250</v>
      </c>
      <c r="C25" s="1263"/>
      <c r="D25" s="1263"/>
      <c r="E25" s="1263"/>
      <c r="F25" s="1263">
        <f t="shared" si="0"/>
        <v>0</v>
      </c>
      <c r="G25" s="1264">
        <f t="shared" si="1"/>
        <v>0</v>
      </c>
    </row>
    <row r="26" spans="1:7" ht="19.5" customHeight="1">
      <c r="A26" s="1261" t="s">
        <v>251</v>
      </c>
      <c r="B26" s="1262" t="s">
        <v>252</v>
      </c>
      <c r="C26" s="1263"/>
      <c r="D26" s="1263"/>
      <c r="E26" s="1263"/>
      <c r="F26" s="1263">
        <f t="shared" si="0"/>
        <v>0</v>
      </c>
      <c r="G26" s="1264">
        <f t="shared" si="1"/>
        <v>0</v>
      </c>
    </row>
    <row r="27" spans="1:7" ht="19.5" customHeight="1">
      <c r="A27" s="1261" t="s">
        <v>253</v>
      </c>
      <c r="B27" s="1262" t="s">
        <v>254</v>
      </c>
      <c r="C27" s="1263"/>
      <c r="D27" s="1263"/>
      <c r="E27" s="1263"/>
      <c r="F27" s="1263">
        <f t="shared" si="0"/>
        <v>0</v>
      </c>
      <c r="G27" s="1264">
        <f t="shared" si="1"/>
        <v>0</v>
      </c>
    </row>
    <row r="28" spans="1:7" ht="19.5" customHeight="1">
      <c r="A28" s="1261" t="s">
        <v>255</v>
      </c>
      <c r="B28" s="1262" t="s">
        <v>256</v>
      </c>
      <c r="C28" s="1263"/>
      <c r="D28" s="1263"/>
      <c r="E28" s="1263"/>
      <c r="F28" s="1263">
        <f t="shared" si="0"/>
        <v>0</v>
      </c>
      <c r="G28" s="1264">
        <f t="shared" si="1"/>
        <v>0</v>
      </c>
    </row>
    <row r="29" spans="1:7" ht="19.5" customHeight="1">
      <c r="A29" s="1261" t="s">
        <v>257</v>
      </c>
      <c r="B29" s="1262" t="s">
        <v>258</v>
      </c>
      <c r="C29" s="1263"/>
      <c r="D29" s="1263"/>
      <c r="E29" s="1263"/>
      <c r="F29" s="1263">
        <f t="shared" si="0"/>
        <v>0</v>
      </c>
      <c r="G29" s="1264">
        <f t="shared" si="1"/>
        <v>0</v>
      </c>
    </row>
    <row r="30" spans="1:7" ht="19.5" customHeight="1">
      <c r="A30" s="1261" t="s">
        <v>259</v>
      </c>
      <c r="B30" s="1262" t="s">
        <v>260</v>
      </c>
      <c r="C30" s="1263"/>
      <c r="D30" s="1263"/>
      <c r="E30" s="1263"/>
      <c r="F30" s="1263">
        <f t="shared" si="0"/>
        <v>0</v>
      </c>
      <c r="G30" s="1264">
        <f t="shared" si="1"/>
        <v>0</v>
      </c>
    </row>
    <row r="31" spans="1:7" ht="19.5" customHeight="1">
      <c r="A31" s="1261" t="s">
        <v>261</v>
      </c>
      <c r="B31" s="1262" t="s">
        <v>262</v>
      </c>
      <c r="C31" s="1263"/>
      <c r="D31" s="1263"/>
      <c r="E31" s="1263"/>
      <c r="F31" s="1263">
        <f t="shared" si="0"/>
        <v>0</v>
      </c>
      <c r="G31" s="1264">
        <f t="shared" si="1"/>
        <v>0</v>
      </c>
    </row>
    <row r="32" spans="1:7" ht="19.5" customHeight="1">
      <c r="A32" s="1261" t="s">
        <v>263</v>
      </c>
      <c r="B32" s="1262" t="s">
        <v>264</v>
      </c>
      <c r="C32" s="1263"/>
      <c r="D32" s="1263"/>
      <c r="E32" s="1263"/>
      <c r="F32" s="1263">
        <f t="shared" si="0"/>
        <v>0</v>
      </c>
      <c r="G32" s="1264">
        <f t="shared" si="1"/>
        <v>0</v>
      </c>
    </row>
    <row r="33" spans="1:7" ht="19.5" customHeight="1">
      <c r="A33" s="1261" t="s">
        <v>265</v>
      </c>
      <c r="B33" s="1265"/>
      <c r="C33" s="1263"/>
      <c r="D33" s="1263"/>
      <c r="E33" s="1263"/>
      <c r="F33" s="1263">
        <f t="shared" si="0"/>
        <v>0</v>
      </c>
      <c r="G33" s="1264">
        <f t="shared" si="1"/>
        <v>0</v>
      </c>
    </row>
    <row r="34" spans="1:7" ht="19.5" customHeight="1">
      <c r="A34" s="1266" t="s">
        <v>266</v>
      </c>
      <c r="B34" s="1267"/>
      <c r="C34" s="1263"/>
      <c r="D34" s="1263"/>
      <c r="E34" s="1263"/>
      <c r="F34" s="1263">
        <f t="shared" si="0"/>
        <v>0</v>
      </c>
      <c r="G34" s="1264">
        <f t="shared" si="1"/>
        <v>0</v>
      </c>
    </row>
    <row r="35" spans="1:7" ht="19.5" customHeight="1">
      <c r="A35" s="1266" t="s">
        <v>267</v>
      </c>
      <c r="B35" s="1267"/>
      <c r="C35" s="1263"/>
      <c r="D35" s="1263"/>
      <c r="E35" s="1263"/>
      <c r="F35" s="1263">
        <f t="shared" si="0"/>
        <v>0</v>
      </c>
      <c r="G35" s="1264">
        <f t="shared" si="1"/>
        <v>0</v>
      </c>
    </row>
    <row r="36" spans="1:7" ht="19.5" customHeight="1">
      <c r="A36" s="1266" t="s">
        <v>268</v>
      </c>
      <c r="B36" s="1267"/>
      <c r="C36" s="1263"/>
      <c r="D36" s="1263"/>
      <c r="E36" s="1263"/>
      <c r="F36" s="1263">
        <f t="shared" si="0"/>
        <v>0</v>
      </c>
      <c r="G36" s="1264">
        <f t="shared" si="1"/>
        <v>0</v>
      </c>
    </row>
    <row r="37" spans="1:7" ht="19.5" customHeight="1">
      <c r="A37" s="1266" t="s">
        <v>269</v>
      </c>
      <c r="B37" s="1267"/>
      <c r="C37" s="1263"/>
      <c r="D37" s="1263"/>
      <c r="E37" s="1263"/>
      <c r="F37" s="1263">
        <f t="shared" si="0"/>
        <v>0</v>
      </c>
      <c r="G37" s="1264">
        <f t="shared" si="1"/>
        <v>0</v>
      </c>
    </row>
    <row r="38" spans="1:7" ht="19.5" customHeight="1">
      <c r="A38" s="1266" t="s">
        <v>270</v>
      </c>
      <c r="B38" s="1267"/>
      <c r="C38" s="1263"/>
      <c r="D38" s="1263"/>
      <c r="E38" s="1263"/>
      <c r="F38" s="1263">
        <f t="shared" si="0"/>
        <v>0</v>
      </c>
      <c r="G38" s="1264">
        <f t="shared" si="1"/>
        <v>0</v>
      </c>
    </row>
    <row r="39" spans="1:7" ht="19.5" customHeight="1">
      <c r="A39" s="1266" t="s">
        <v>271</v>
      </c>
      <c r="B39" s="1267"/>
      <c r="C39" s="1263"/>
      <c r="D39" s="1263"/>
      <c r="E39" s="1263"/>
      <c r="F39" s="1263">
        <f t="shared" si="0"/>
        <v>0</v>
      </c>
      <c r="G39" s="1264">
        <f t="shared" si="1"/>
        <v>0</v>
      </c>
    </row>
    <row r="40" spans="1:7" ht="19.5" customHeight="1">
      <c r="A40" s="1266" t="s">
        <v>272</v>
      </c>
      <c r="B40" s="1267"/>
      <c r="C40" s="1263"/>
      <c r="D40" s="1263"/>
      <c r="E40" s="1263"/>
      <c r="F40" s="1263">
        <f t="shared" si="0"/>
        <v>0</v>
      </c>
      <c r="G40" s="1264">
        <f t="shared" si="1"/>
        <v>0</v>
      </c>
    </row>
    <row r="41" spans="1:7" ht="19.5" customHeight="1">
      <c r="A41" s="1266" t="s">
        <v>273</v>
      </c>
      <c r="B41" s="1267"/>
      <c r="C41" s="1263"/>
      <c r="D41" s="1263"/>
      <c r="E41" s="1263"/>
      <c r="F41" s="1263">
        <f t="shared" si="0"/>
        <v>0</v>
      </c>
      <c r="G41" s="1264">
        <f t="shared" si="1"/>
        <v>0</v>
      </c>
    </row>
    <row r="42" spans="1:7" ht="19.5" customHeight="1">
      <c r="A42" s="1266" t="s">
        <v>274</v>
      </c>
      <c r="B42" s="1267"/>
      <c r="C42" s="1263"/>
      <c r="D42" s="1263"/>
      <c r="E42" s="1263"/>
      <c r="F42" s="1263">
        <f t="shared" si="0"/>
        <v>0</v>
      </c>
      <c r="G42" s="1264">
        <f t="shared" si="1"/>
        <v>0</v>
      </c>
    </row>
    <row r="43" spans="1:7" ht="19.5" customHeight="1">
      <c r="A43" s="1266" t="s">
        <v>275</v>
      </c>
      <c r="B43" s="1267"/>
      <c r="C43" s="1263"/>
      <c r="D43" s="1263"/>
      <c r="E43" s="1263"/>
      <c r="F43" s="1263">
        <f t="shared" si="0"/>
        <v>0</v>
      </c>
      <c r="G43" s="1264">
        <f t="shared" si="1"/>
        <v>0</v>
      </c>
    </row>
    <row r="44" spans="1:7" ht="19.5" customHeight="1" thickBot="1">
      <c r="A44" s="1268" t="s">
        <v>1431</v>
      </c>
      <c r="B44" s="1269"/>
      <c r="C44" s="1270">
        <f>SUM(C17:C43)</f>
        <v>0</v>
      </c>
      <c r="D44" s="1270">
        <f>SUM(D17:D43)</f>
        <v>0</v>
      </c>
      <c r="E44" s="1270">
        <f>SUM(E17:E43)</f>
        <v>0</v>
      </c>
      <c r="F44" s="1263">
        <f t="shared" si="0"/>
        <v>0</v>
      </c>
      <c r="G44" s="1264">
        <f t="shared" si="1"/>
        <v>0</v>
      </c>
    </row>
    <row r="45" spans="1:7" ht="14.25" customHeight="1" thickBot="1" thickTop="1">
      <c r="A45" s="1271"/>
      <c r="B45" s="1272"/>
      <c r="C45" s="1273"/>
      <c r="D45" s="1273"/>
      <c r="E45" s="1273"/>
      <c r="F45" s="1273"/>
      <c r="G45" s="1274"/>
    </row>
    <row r="46" spans="1:7" ht="33" customHeight="1" thickTop="1">
      <c r="A46" s="2432" t="s">
        <v>276</v>
      </c>
      <c r="B46" s="2433"/>
      <c r="C46" s="1275" t="s">
        <v>230</v>
      </c>
      <c r="D46" s="1276" t="s">
        <v>231</v>
      </c>
      <c r="E46" s="1276" t="s">
        <v>232</v>
      </c>
      <c r="F46" s="1277" t="s">
        <v>1431</v>
      </c>
      <c r="G46" s="1274"/>
    </row>
    <row r="47" spans="1:6" ht="19.5" customHeight="1" thickBot="1">
      <c r="A47" s="2434"/>
      <c r="B47" s="2435"/>
      <c r="C47" s="1278">
        <f>C44-SUM(C17:C43)</f>
        <v>0</v>
      </c>
      <c r="D47" s="1278">
        <f>D44-SUM(D17:D43)</f>
        <v>0</v>
      </c>
      <c r="E47" s="1278">
        <f>E44-SUM(E17:E43)</f>
        <v>0</v>
      </c>
      <c r="F47" s="1278">
        <f>F44-SUM(F17:F43)</f>
        <v>0</v>
      </c>
    </row>
    <row r="48" spans="2:6" ht="19.5" customHeight="1" thickTop="1">
      <c r="B48" s="1279"/>
      <c r="C48" s="1279"/>
      <c r="D48" s="1279"/>
      <c r="E48" s="1279"/>
      <c r="F48" s="1279"/>
    </row>
    <row r="49" spans="1:6" ht="15" customHeight="1">
      <c r="A49" s="2429" t="s">
        <v>277</v>
      </c>
      <c r="B49" s="2429"/>
      <c r="C49" s="1279"/>
      <c r="D49" s="1279"/>
      <c r="E49" s="1279"/>
      <c r="F49" s="1279"/>
    </row>
    <row r="50" spans="1:6" ht="15" customHeight="1">
      <c r="A50" s="1280" t="s">
        <v>278</v>
      </c>
      <c r="B50" s="1281" t="s">
        <v>279</v>
      </c>
      <c r="C50" s="1279"/>
      <c r="D50" s="1279"/>
      <c r="E50" s="1279"/>
      <c r="F50" s="1279"/>
    </row>
    <row r="51" spans="1:6" ht="15" customHeight="1">
      <c r="A51" s="1282" t="s">
        <v>280</v>
      </c>
      <c r="B51" s="1282" t="s">
        <v>1488</v>
      </c>
      <c r="C51" s="1279"/>
      <c r="D51" s="1279"/>
      <c r="E51" s="1279"/>
      <c r="F51" s="1279"/>
    </row>
    <row r="52" spans="1:6" ht="15" customHeight="1">
      <c r="A52" s="1283" t="s">
        <v>281</v>
      </c>
      <c r="B52" s="1263"/>
      <c r="C52" s="1279"/>
      <c r="D52" s="1279"/>
      <c r="E52" s="1279"/>
      <c r="F52" s="1279"/>
    </row>
    <row r="53" spans="1:6" ht="15" customHeight="1">
      <c r="A53" s="1283" t="s">
        <v>282</v>
      </c>
      <c r="B53" s="1263"/>
      <c r="C53" s="1279"/>
      <c r="D53" s="1279"/>
      <c r="E53" s="1279"/>
      <c r="F53" s="1279"/>
    </row>
    <row r="54" spans="1:6" ht="15" customHeight="1">
      <c r="A54" s="1283" t="s">
        <v>283</v>
      </c>
      <c r="B54" s="1263"/>
      <c r="C54" s="1279"/>
      <c r="D54" s="1279"/>
      <c r="E54" s="1279"/>
      <c r="F54" s="1279"/>
    </row>
    <row r="55" spans="1:6" ht="15" customHeight="1">
      <c r="A55" s="1283" t="s">
        <v>284</v>
      </c>
      <c r="B55" s="1263"/>
      <c r="C55" s="1279"/>
      <c r="D55" s="1279"/>
      <c r="E55" s="1279"/>
      <c r="F55" s="1279"/>
    </row>
    <row r="56" spans="1:6" ht="15" customHeight="1">
      <c r="A56" s="1283" t="s">
        <v>285</v>
      </c>
      <c r="B56" s="1263"/>
      <c r="C56" s="1279"/>
      <c r="D56" s="1279"/>
      <c r="E56" s="1279"/>
      <c r="F56" s="1279"/>
    </row>
    <row r="57" spans="1:6" ht="15" customHeight="1">
      <c r="A57" s="1283" t="s">
        <v>1056</v>
      </c>
      <c r="B57" s="1263"/>
      <c r="C57" s="1279"/>
      <c r="D57" s="1279"/>
      <c r="E57" s="1279"/>
      <c r="F57" s="1279"/>
    </row>
    <row r="58" spans="1:6" ht="15" customHeight="1">
      <c r="A58" s="1284" t="s">
        <v>1431</v>
      </c>
      <c r="B58" s="1270"/>
      <c r="C58" s="1279"/>
      <c r="D58" s="1279"/>
      <c r="E58" s="1279"/>
      <c r="F58" s="1279"/>
    </row>
    <row r="59" spans="1:6" ht="15" customHeight="1">
      <c r="A59" s="1271" t="s">
        <v>718</v>
      </c>
      <c r="B59" s="1273"/>
      <c r="C59" s="1279"/>
      <c r="D59" s="1279"/>
      <c r="E59" s="1279"/>
      <c r="F59" s="1279"/>
    </row>
    <row r="61" spans="1:2" ht="28.5" customHeight="1">
      <c r="A61" s="2427" t="s">
        <v>286</v>
      </c>
      <c r="B61" s="1285" t="s">
        <v>287</v>
      </c>
    </row>
    <row r="62" spans="1:2" ht="18.75" customHeight="1">
      <c r="A62" s="2428"/>
      <c r="B62" s="1286">
        <f>B58-SUM(B52:B57)</f>
        <v>0</v>
      </c>
    </row>
    <row r="64" s="685" customFormat="1" ht="12.75"/>
    <row r="65" spans="1:7" s="685" customFormat="1" ht="12.75">
      <c r="A65" s="334" t="s">
        <v>1175</v>
      </c>
      <c r="B65" s="1229"/>
      <c r="C65" s="1229"/>
      <c r="D65" s="1229"/>
      <c r="E65" s="1229"/>
      <c r="F65" s="1229"/>
      <c r="G65" s="332" t="s">
        <v>202</v>
      </c>
    </row>
    <row r="66" spans="1:7" s="685" customFormat="1" ht="12.75">
      <c r="A66" s="342" t="s">
        <v>288</v>
      </c>
      <c r="G66" s="331" t="s">
        <v>25</v>
      </c>
    </row>
  </sheetData>
  <mergeCells count="9">
    <mergeCell ref="C9:G9"/>
    <mergeCell ref="C11:G11"/>
    <mergeCell ref="C15:F15"/>
    <mergeCell ref="A46:B47"/>
    <mergeCell ref="G15:G16"/>
    <mergeCell ref="A61:A62"/>
    <mergeCell ref="A49:B49"/>
    <mergeCell ref="A15:A16"/>
    <mergeCell ref="B15:B16"/>
  </mergeCells>
  <conditionalFormatting sqref="C47:F47">
    <cfRule type="cellIs" priority="1" dxfId="0" operator="notEqual" stopIfTrue="1">
      <formula>0</formula>
    </cfRule>
  </conditionalFormatting>
  <conditionalFormatting sqref="B62">
    <cfRule type="cellIs" priority="2" dxfId="0" operator="notEqual" stopIfTrue="1">
      <formula>0</formula>
    </cfRule>
  </conditionalFormatting>
  <conditionalFormatting sqref="G17:G44">
    <cfRule type="cellIs" priority="3" dxfId="1" operator="notEqual" stopIfTrue="1">
      <formula>0</formula>
    </cfRule>
  </conditionalFormatting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F5" sqref="F5:J5"/>
    </sheetView>
  </sheetViews>
  <sheetFormatPr defaultColWidth="9.140625" defaultRowHeight="12.75"/>
  <cols>
    <col min="1" max="1" width="5.8515625" style="1" customWidth="1"/>
    <col min="2" max="9" width="9.140625" style="1" customWidth="1"/>
    <col min="10" max="10" width="10.28125" style="1" customWidth="1"/>
    <col min="11" max="16384" width="9.140625" style="1" customWidth="1"/>
  </cols>
  <sheetData>
    <row r="1" spans="1:6" ht="15.75">
      <c r="A1" s="2062"/>
      <c r="B1" s="325"/>
      <c r="C1" s="326"/>
      <c r="D1" s="326"/>
      <c r="E1" s="326"/>
      <c r="F1" s="326"/>
    </row>
    <row r="2" spans="1:6" ht="15.75">
      <c r="A2" s="2062"/>
      <c r="B2" s="325"/>
      <c r="C2" s="326"/>
      <c r="D2" s="326"/>
      <c r="E2" s="326"/>
      <c r="F2" s="326"/>
    </row>
    <row r="3" spans="1:7" ht="15.75">
      <c r="A3" s="2062"/>
      <c r="B3" s="325"/>
      <c r="C3" s="326"/>
      <c r="D3" s="326"/>
      <c r="E3" s="326"/>
      <c r="F3" s="326"/>
      <c r="G3" s="326"/>
    </row>
    <row r="4" spans="1:7" ht="15.75">
      <c r="A4" s="722"/>
      <c r="B4" s="325"/>
      <c r="C4" s="326"/>
      <c r="D4" s="326"/>
      <c r="E4" s="326"/>
      <c r="F4" s="326"/>
      <c r="G4" s="326"/>
    </row>
    <row r="5" ht="15">
      <c r="A5" s="341" t="s">
        <v>1174</v>
      </c>
    </row>
    <row r="6" ht="15.75">
      <c r="A6" s="723" t="s">
        <v>77</v>
      </c>
    </row>
    <row r="7" ht="13.5" thickBot="1">
      <c r="A7" s="18"/>
    </row>
    <row r="8" spans="1:10" ht="13.5" thickTop="1">
      <c r="A8" s="771"/>
      <c r="B8" s="483"/>
      <c r="C8" s="2063"/>
      <c r="D8" s="2063"/>
      <c r="E8" s="2063"/>
      <c r="F8" s="2063"/>
      <c r="G8" s="483"/>
      <c r="H8" s="483"/>
      <c r="I8" s="483"/>
      <c r="J8" s="773"/>
    </row>
    <row r="9" spans="1:10" ht="15.75" thickBot="1">
      <c r="A9" s="337" t="s">
        <v>983</v>
      </c>
      <c r="B9" s="21"/>
      <c r="C9" s="343"/>
      <c r="D9" s="343"/>
      <c r="E9" s="343"/>
      <c r="F9" s="2064">
        <f>'Cover '!F5:J5</f>
        <v>0</v>
      </c>
      <c r="G9" s="2064"/>
      <c r="H9" s="2064"/>
      <c r="I9" s="2064"/>
      <c r="J9" s="2052"/>
    </row>
    <row r="10" spans="1:10" ht="12.75">
      <c r="A10" s="330"/>
      <c r="B10" s="21"/>
      <c r="C10" s="734"/>
      <c r="D10" s="734"/>
      <c r="E10" s="734"/>
      <c r="F10" s="144"/>
      <c r="G10" s="144"/>
      <c r="H10" s="144"/>
      <c r="I10" s="144"/>
      <c r="J10" s="1482"/>
    </row>
    <row r="11" spans="1:10" ht="15.75" thickBot="1">
      <c r="A11" s="337" t="s">
        <v>1524</v>
      </c>
      <c r="B11" s="21"/>
      <c r="C11" s="343"/>
      <c r="D11" s="343"/>
      <c r="E11" s="343"/>
      <c r="F11" s="2064">
        <f>'Cover '!F7:J7</f>
        <v>0</v>
      </c>
      <c r="G11" s="2064"/>
      <c r="H11" s="2064"/>
      <c r="I11" s="2064"/>
      <c r="J11" s="2052"/>
    </row>
    <row r="12" spans="1:10" ht="13.5" thickBot="1">
      <c r="A12" s="347"/>
      <c r="B12" s="717"/>
      <c r="C12" s="717"/>
      <c r="D12" s="717"/>
      <c r="E12" s="717"/>
      <c r="F12" s="1484"/>
      <c r="G12" s="1484"/>
      <c r="H12" s="1484"/>
      <c r="I12" s="1484"/>
      <c r="J12" s="1485"/>
    </row>
    <row r="13" spans="1:10" ht="13.5" thickTop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8" spans="1:10" ht="12.75">
      <c r="A58" s="334" t="s">
        <v>1176</v>
      </c>
      <c r="B58" s="85"/>
      <c r="C58" s="85"/>
      <c r="D58" s="332"/>
      <c r="E58" s="332"/>
      <c r="F58" s="332"/>
      <c r="G58" s="2060" t="s">
        <v>1146</v>
      </c>
      <c r="H58" s="2060"/>
      <c r="I58" s="2060"/>
      <c r="J58" s="2060"/>
    </row>
    <row r="59" spans="1:10" ht="12.75">
      <c r="A59" s="335" t="s">
        <v>305</v>
      </c>
      <c r="B59" s="18"/>
      <c r="C59" s="18"/>
      <c r="D59" s="333"/>
      <c r="E59" s="333"/>
      <c r="F59" s="333"/>
      <c r="G59" s="2061" t="s">
        <v>306</v>
      </c>
      <c r="H59" s="2061"/>
      <c r="I59" s="2061"/>
      <c r="J59" s="2061"/>
    </row>
  </sheetData>
  <mergeCells count="6">
    <mergeCell ref="G58:J58"/>
    <mergeCell ref="G59:J59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89" r:id="rId4"/>
  <drawing r:id="rId3"/>
  <legacyDrawing r:id="rId2"/>
  <oleObjects>
    <oleObject progId="Word.Document.8" shapeId="1002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K246"/>
  <sheetViews>
    <sheetView workbookViewId="0" topLeftCell="A4">
      <selection activeCell="L113" sqref="L113"/>
    </sheetView>
  </sheetViews>
  <sheetFormatPr defaultColWidth="9.140625" defaultRowHeight="12.75"/>
  <cols>
    <col min="1" max="1" width="4.421875" style="324" customWidth="1"/>
    <col min="2" max="8" width="9.140625" style="1" customWidth="1"/>
    <col min="9" max="9" width="12.140625" style="1" customWidth="1"/>
    <col min="10" max="16384" width="9.140625" style="1" customWidth="1"/>
  </cols>
  <sheetData>
    <row r="1" ht="12.75"/>
    <row r="2" spans="1:7" ht="15.75">
      <c r="A2" s="2062"/>
      <c r="B2" s="325"/>
      <c r="C2" s="326"/>
      <c r="D2" s="326"/>
      <c r="E2" s="326"/>
      <c r="F2" s="326"/>
      <c r="G2" s="326"/>
    </row>
    <row r="3" spans="1:7" ht="15.75">
      <c r="A3" s="2062"/>
      <c r="B3" s="325"/>
      <c r="C3" s="326"/>
      <c r="D3" s="326"/>
      <c r="E3" s="326"/>
      <c r="F3" s="326"/>
      <c r="G3" s="326"/>
    </row>
    <row r="4" spans="1:10" ht="15.75">
      <c r="A4" s="341" t="s">
        <v>1174</v>
      </c>
      <c r="B4" s="723"/>
      <c r="C4" s="723"/>
      <c r="D4" s="341"/>
      <c r="E4" s="336"/>
      <c r="F4" s="724"/>
      <c r="G4" s="341"/>
      <c r="H4" s="341"/>
      <c r="I4" s="341"/>
      <c r="J4" s="341"/>
    </row>
    <row r="5" spans="1:10" ht="15.75">
      <c r="A5" s="725" t="s">
        <v>37</v>
      </c>
      <c r="B5" s="723"/>
      <c r="C5" s="723"/>
      <c r="D5" s="341"/>
      <c r="E5" s="336"/>
      <c r="F5" s="724"/>
      <c r="G5" s="341"/>
      <c r="H5" s="341"/>
      <c r="I5" s="341"/>
      <c r="J5" s="341"/>
    </row>
    <row r="6" spans="1:10" ht="16.5" thickBot="1">
      <c r="A6" s="725"/>
      <c r="B6" s="723"/>
      <c r="C6" s="723"/>
      <c r="D6" s="341"/>
      <c r="E6" s="336"/>
      <c r="F6" s="724"/>
      <c r="G6" s="341"/>
      <c r="H6" s="341"/>
      <c r="I6" s="341"/>
      <c r="J6" s="341"/>
    </row>
    <row r="7" spans="1:10" ht="16.5" thickTop="1">
      <c r="A7" s="726"/>
      <c r="B7" s="727"/>
      <c r="C7" s="727"/>
      <c r="D7" s="727"/>
      <c r="E7" s="727"/>
      <c r="F7" s="727"/>
      <c r="G7" s="1486"/>
      <c r="H7" s="1487"/>
      <c r="I7" s="1487"/>
      <c r="J7" s="1488"/>
    </row>
    <row r="8" spans="1:10" ht="15.75" thickBot="1">
      <c r="A8" s="337" t="s">
        <v>983</v>
      </c>
      <c r="B8" s="340"/>
      <c r="C8" s="731"/>
      <c r="D8" s="731"/>
      <c r="E8" s="731"/>
      <c r="F8" s="731"/>
      <c r="G8" s="2064">
        <f>'Cover '!F5</f>
        <v>0</v>
      </c>
      <c r="H8" s="2132"/>
      <c r="I8" s="2132"/>
      <c r="J8" s="2133"/>
    </row>
    <row r="9" spans="1:10" ht="10.5" customHeight="1">
      <c r="A9" s="337"/>
      <c r="B9" s="340"/>
      <c r="C9" s="340"/>
      <c r="D9" s="340"/>
      <c r="E9" s="340"/>
      <c r="F9" s="340"/>
      <c r="G9" s="144"/>
      <c r="H9" s="144"/>
      <c r="I9" s="144"/>
      <c r="J9" s="1482"/>
    </row>
    <row r="10" spans="1:10" ht="15.75" thickBot="1">
      <c r="A10" s="337" t="s">
        <v>1524</v>
      </c>
      <c r="B10" s="340"/>
      <c r="C10" s="731"/>
      <c r="D10" s="731"/>
      <c r="E10" s="731"/>
      <c r="F10" s="731"/>
      <c r="G10" s="2064">
        <f>'Cover '!F7</f>
        <v>0</v>
      </c>
      <c r="H10" s="2132"/>
      <c r="I10" s="2132"/>
      <c r="J10" s="2133"/>
    </row>
    <row r="11" spans="1:10" ht="15.75" thickBot="1">
      <c r="A11" s="338"/>
      <c r="B11" s="736"/>
      <c r="C11" s="736"/>
      <c r="D11" s="736"/>
      <c r="E11" s="736"/>
      <c r="F11" s="736"/>
      <c r="G11" s="1489"/>
      <c r="H11" s="1489"/>
      <c r="I11" s="1489"/>
      <c r="J11" s="1490"/>
    </row>
    <row r="12" spans="1:10" ht="15.75" thickTop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ht="16.5" thickBot="1">
      <c r="A13" s="341"/>
      <c r="B13" s="341"/>
      <c r="C13" s="341"/>
      <c r="D13" s="341"/>
      <c r="E13" s="336"/>
      <c r="F13" s="341"/>
      <c r="G13" s="341"/>
      <c r="H13" s="341"/>
      <c r="I13" s="341"/>
      <c r="J13" s="341"/>
    </row>
    <row r="14" spans="1:10" ht="15">
      <c r="A14" s="738"/>
      <c r="B14" s="739"/>
      <c r="C14" s="739"/>
      <c r="D14" s="739"/>
      <c r="E14" s="739"/>
      <c r="F14" s="739"/>
      <c r="G14" s="739"/>
      <c r="H14" s="739"/>
      <c r="I14" s="739"/>
      <c r="J14" s="740"/>
    </row>
    <row r="15" spans="1:10" ht="15">
      <c r="A15" s="741">
        <v>1</v>
      </c>
      <c r="B15" s="340" t="s">
        <v>39</v>
      </c>
      <c r="C15" s="340"/>
      <c r="D15" s="340"/>
      <c r="E15" s="340"/>
      <c r="F15" s="340"/>
      <c r="G15" s="340" t="s">
        <v>1147</v>
      </c>
      <c r="H15" s="340"/>
      <c r="I15" s="340"/>
      <c r="J15" s="742" t="s">
        <v>1149</v>
      </c>
    </row>
    <row r="16" spans="1:10" ht="15.75" thickBot="1">
      <c r="A16" s="741"/>
      <c r="B16" s="340" t="s">
        <v>1311</v>
      </c>
      <c r="C16" s="340"/>
      <c r="D16" s="340"/>
      <c r="E16" s="340"/>
      <c r="F16" s="340"/>
      <c r="G16" s="340" t="s">
        <v>1148</v>
      </c>
      <c r="H16" s="340"/>
      <c r="I16" s="340"/>
      <c r="J16" s="742" t="s">
        <v>1149</v>
      </c>
    </row>
    <row r="17" spans="1:10" ht="15">
      <c r="A17" s="743"/>
      <c r="B17" s="739"/>
      <c r="C17" s="739"/>
      <c r="D17" s="739"/>
      <c r="E17" s="739"/>
      <c r="F17" s="739"/>
      <c r="G17" s="739"/>
      <c r="H17" s="739"/>
      <c r="I17" s="739"/>
      <c r="J17" s="740"/>
    </row>
    <row r="18" spans="1:10" ht="15">
      <c r="A18" s="741">
        <v>2</v>
      </c>
      <c r="B18" s="744" t="s">
        <v>46</v>
      </c>
      <c r="C18" s="340"/>
      <c r="D18" s="340"/>
      <c r="E18" s="340"/>
      <c r="F18" s="340"/>
      <c r="G18" s="340" t="s">
        <v>38</v>
      </c>
      <c r="H18" s="340"/>
      <c r="I18" s="340"/>
      <c r="J18" s="742"/>
    </row>
    <row r="19" spans="1:10" ht="15.75" thickBot="1">
      <c r="A19" s="745"/>
      <c r="B19" s="604"/>
      <c r="C19" s="604"/>
      <c r="D19" s="604"/>
      <c r="E19" s="604"/>
      <c r="F19" s="604"/>
      <c r="G19" s="604"/>
      <c r="H19" s="604"/>
      <c r="I19" s="604"/>
      <c r="J19" s="746"/>
    </row>
    <row r="20" spans="1:10" ht="15">
      <c r="A20" s="741"/>
      <c r="B20" s="340"/>
      <c r="C20" s="340"/>
      <c r="D20" s="340"/>
      <c r="E20" s="340"/>
      <c r="F20" s="340"/>
      <c r="G20" s="340"/>
      <c r="H20" s="340"/>
      <c r="I20" s="340"/>
      <c r="J20" s="742"/>
    </row>
    <row r="21" spans="1:10" ht="15">
      <c r="A21" s="741">
        <v>3</v>
      </c>
      <c r="B21" s="340" t="s">
        <v>947</v>
      </c>
      <c r="C21" s="340"/>
      <c r="D21" s="340"/>
      <c r="E21" s="340"/>
      <c r="F21" s="340"/>
      <c r="G21" s="340" t="s">
        <v>948</v>
      </c>
      <c r="H21" s="340"/>
      <c r="I21" s="340" t="s">
        <v>949</v>
      </c>
      <c r="J21" s="742"/>
    </row>
    <row r="22" spans="1:10" ht="15.75" thickBot="1">
      <c r="A22" s="741"/>
      <c r="B22" s="340"/>
      <c r="C22" s="340"/>
      <c r="D22" s="340"/>
      <c r="E22" s="340"/>
      <c r="F22" s="340"/>
      <c r="G22" s="340"/>
      <c r="H22" s="340"/>
      <c r="I22" s="340"/>
      <c r="J22" s="742"/>
    </row>
    <row r="23" spans="1:10" ht="15">
      <c r="A23" s="743"/>
      <c r="B23" s="739"/>
      <c r="C23" s="739"/>
      <c r="D23" s="739"/>
      <c r="E23" s="739"/>
      <c r="F23" s="739"/>
      <c r="G23" s="739"/>
      <c r="H23" s="739"/>
      <c r="I23" s="739"/>
      <c r="J23" s="740"/>
    </row>
    <row r="24" spans="1:10" ht="25.5" customHeight="1">
      <c r="A24" s="741">
        <v>4</v>
      </c>
      <c r="B24" s="340" t="s">
        <v>40</v>
      </c>
      <c r="C24" s="340"/>
      <c r="D24" s="340"/>
      <c r="E24" s="340"/>
      <c r="F24" s="340"/>
      <c r="G24" s="340"/>
      <c r="H24" s="340"/>
      <c r="I24" s="340"/>
      <c r="J24" s="742"/>
    </row>
    <row r="25" spans="1:10" ht="15.75" thickBot="1">
      <c r="A25" s="745"/>
      <c r="B25" s="604"/>
      <c r="C25" s="604"/>
      <c r="D25" s="604"/>
      <c r="E25" s="604"/>
      <c r="F25" s="604"/>
      <c r="G25" s="604"/>
      <c r="H25" s="604"/>
      <c r="I25" s="604"/>
      <c r="J25" s="746"/>
    </row>
    <row r="26" spans="1:10" ht="15">
      <c r="A26" s="741"/>
      <c r="B26" s="340"/>
      <c r="C26" s="340"/>
      <c r="D26" s="340"/>
      <c r="E26" s="340"/>
      <c r="F26" s="340"/>
      <c r="G26" s="340"/>
      <c r="H26" s="340"/>
      <c r="I26" s="340"/>
      <c r="J26" s="742"/>
    </row>
    <row r="27" spans="1:10" ht="15">
      <c r="A27" s="741">
        <v>5</v>
      </c>
      <c r="B27" s="340" t="s">
        <v>41</v>
      </c>
      <c r="C27" s="340"/>
      <c r="D27" s="340"/>
      <c r="E27" s="340"/>
      <c r="F27" s="340"/>
      <c r="G27" s="340"/>
      <c r="H27" s="340"/>
      <c r="I27" s="340"/>
      <c r="J27" s="742"/>
    </row>
    <row r="28" spans="1:10" ht="25.5" customHeight="1">
      <c r="A28" s="741"/>
      <c r="B28" s="340"/>
      <c r="C28" s="340"/>
      <c r="D28" s="340"/>
      <c r="E28" s="340"/>
      <c r="F28" s="340"/>
      <c r="G28" s="340"/>
      <c r="H28" s="340"/>
      <c r="I28" s="340"/>
      <c r="J28" s="742"/>
    </row>
    <row r="29" spans="1:10" ht="15">
      <c r="A29" s="741"/>
      <c r="B29" s="340" t="s">
        <v>1177</v>
      </c>
      <c r="C29" s="340"/>
      <c r="D29" s="340"/>
      <c r="E29" s="340" t="s">
        <v>1178</v>
      </c>
      <c r="F29" s="340"/>
      <c r="G29" s="340"/>
      <c r="H29" s="340"/>
      <c r="I29" s="340"/>
      <c r="J29" s="742"/>
    </row>
    <row r="30" spans="1:10" ht="15.75" thickBot="1">
      <c r="A30" s="741"/>
      <c r="B30" s="340"/>
      <c r="C30" s="340"/>
      <c r="D30" s="340"/>
      <c r="E30" s="340"/>
      <c r="F30" s="340"/>
      <c r="G30" s="340"/>
      <c r="H30" s="340"/>
      <c r="I30" s="340"/>
      <c r="J30" s="742"/>
    </row>
    <row r="31" spans="1:10" ht="15">
      <c r="A31" s="743"/>
      <c r="B31" s="739"/>
      <c r="C31" s="739"/>
      <c r="D31" s="739"/>
      <c r="E31" s="739"/>
      <c r="F31" s="739"/>
      <c r="G31" s="739"/>
      <c r="H31" s="739"/>
      <c r="I31" s="739"/>
      <c r="J31" s="740"/>
    </row>
    <row r="32" spans="1:10" ht="15" customHeight="1">
      <c r="A32" s="741">
        <v>6</v>
      </c>
      <c r="B32" s="2055" t="s">
        <v>984</v>
      </c>
      <c r="C32" s="2056"/>
      <c r="D32" s="2056"/>
      <c r="E32" s="2056"/>
      <c r="F32" s="2056"/>
      <c r="G32" s="340" t="s">
        <v>307</v>
      </c>
      <c r="H32" s="340"/>
      <c r="I32" s="340"/>
      <c r="J32" s="742"/>
    </row>
    <row r="33" spans="1:10" ht="15">
      <c r="A33" s="741"/>
      <c r="B33" s="744" t="s">
        <v>985</v>
      </c>
      <c r="C33" s="744"/>
      <c r="D33" s="744"/>
      <c r="E33" s="744"/>
      <c r="F33" s="340"/>
      <c r="G33" s="340"/>
      <c r="H33" s="340"/>
      <c r="I33" s="340"/>
      <c r="J33" s="742"/>
    </row>
    <row r="34" spans="1:10" ht="15">
      <c r="A34" s="741"/>
      <c r="B34" s="340"/>
      <c r="C34" s="340"/>
      <c r="D34" s="340"/>
      <c r="E34" s="340"/>
      <c r="F34" s="340"/>
      <c r="G34" s="340"/>
      <c r="H34" s="340"/>
      <c r="I34" s="340"/>
      <c r="J34" s="742"/>
    </row>
    <row r="35" spans="1:10" ht="15.75" thickBot="1">
      <c r="A35" s="745"/>
      <c r="B35" s="604"/>
      <c r="C35" s="604"/>
      <c r="D35" s="604"/>
      <c r="E35" s="604"/>
      <c r="F35" s="604"/>
      <c r="G35" s="604"/>
      <c r="H35" s="604"/>
      <c r="I35" s="604"/>
      <c r="J35" s="746"/>
    </row>
    <row r="36" spans="1:10" ht="15">
      <c r="A36" s="741"/>
      <c r="B36" s="340"/>
      <c r="C36" s="340"/>
      <c r="D36" s="340"/>
      <c r="E36" s="340"/>
      <c r="F36" s="340"/>
      <c r="G36" s="340"/>
      <c r="H36" s="340"/>
      <c r="I36" s="340"/>
      <c r="J36" s="742"/>
    </row>
    <row r="37" spans="1:10" ht="15">
      <c r="A37" s="741">
        <v>7</v>
      </c>
      <c r="B37" s="2045" t="s">
        <v>986</v>
      </c>
      <c r="C37" s="2046"/>
      <c r="D37" s="2046"/>
      <c r="E37" s="2046"/>
      <c r="F37" s="340"/>
      <c r="G37" s="340"/>
      <c r="H37" s="340"/>
      <c r="I37" s="340"/>
      <c r="J37" s="742"/>
    </row>
    <row r="38" spans="1:10" ht="15">
      <c r="A38" s="741"/>
      <c r="B38" s="340" t="s">
        <v>987</v>
      </c>
      <c r="C38" s="340"/>
      <c r="D38" s="340"/>
      <c r="E38" s="340"/>
      <c r="F38" s="340"/>
      <c r="G38" s="340"/>
      <c r="H38" s="340"/>
      <c r="I38" s="340"/>
      <c r="J38" s="742"/>
    </row>
    <row r="39" spans="1:10" ht="15">
      <c r="A39" s="741"/>
      <c r="B39" s="340" t="s">
        <v>1151</v>
      </c>
      <c r="C39" s="340"/>
      <c r="D39" s="340"/>
      <c r="E39" s="340"/>
      <c r="F39" s="340"/>
      <c r="G39" s="340"/>
      <c r="H39" s="340"/>
      <c r="I39" s="340"/>
      <c r="J39" s="742"/>
    </row>
    <row r="40" spans="1:10" ht="15">
      <c r="A40" s="741"/>
      <c r="B40" s="340"/>
      <c r="C40" s="340"/>
      <c r="D40" s="340"/>
      <c r="E40" s="340"/>
      <c r="F40" s="340"/>
      <c r="G40" s="340"/>
      <c r="H40" s="340"/>
      <c r="I40" s="340"/>
      <c r="J40" s="742"/>
    </row>
    <row r="41" spans="1:10" ht="15.75" thickBot="1">
      <c r="A41" s="745"/>
      <c r="B41" s="604"/>
      <c r="C41" s="604"/>
      <c r="D41" s="604"/>
      <c r="E41" s="604"/>
      <c r="F41" s="604"/>
      <c r="G41" s="604"/>
      <c r="H41" s="604"/>
      <c r="I41" s="604"/>
      <c r="J41" s="746"/>
    </row>
    <row r="42" spans="1:10" ht="15">
      <c r="A42" s="731"/>
      <c r="B42" s="340"/>
      <c r="C42" s="340"/>
      <c r="D42" s="340"/>
      <c r="E42" s="340"/>
      <c r="F42" s="340"/>
      <c r="G42" s="340"/>
      <c r="H42" s="340"/>
      <c r="I42" s="340"/>
      <c r="J42" s="340"/>
    </row>
    <row r="43" spans="1:10" ht="15">
      <c r="A43" s="731"/>
      <c r="B43" s="340"/>
      <c r="C43" s="340"/>
      <c r="D43" s="340"/>
      <c r="E43" s="340"/>
      <c r="F43" s="340"/>
      <c r="G43" s="340"/>
      <c r="H43" s="340"/>
      <c r="I43" s="340"/>
      <c r="J43" s="340"/>
    </row>
    <row r="44" spans="1:10" ht="12.75">
      <c r="A44" s="334" t="s">
        <v>1175</v>
      </c>
      <c r="B44" s="85"/>
      <c r="C44" s="85"/>
      <c r="D44" s="85"/>
      <c r="E44" s="85"/>
      <c r="F44" s="85"/>
      <c r="G44" s="2060" t="s">
        <v>1150</v>
      </c>
      <c r="H44" s="2060"/>
      <c r="I44" s="2060"/>
      <c r="J44" s="2060"/>
    </row>
    <row r="45" spans="1:10" ht="12.75">
      <c r="A45" s="342" t="s">
        <v>308</v>
      </c>
      <c r="B45" s="83"/>
      <c r="C45" s="83"/>
      <c r="D45" s="83"/>
      <c r="E45" s="18"/>
      <c r="F45" s="83"/>
      <c r="G45" s="2059" t="s">
        <v>309</v>
      </c>
      <c r="H45" s="2059"/>
      <c r="I45" s="2059"/>
      <c r="J45" s="2059"/>
    </row>
    <row r="46" spans="1:7" ht="12.75">
      <c r="A46" s="343"/>
      <c r="B46" s="21"/>
      <c r="C46" s="21"/>
      <c r="D46" s="21"/>
      <c r="E46" s="21"/>
      <c r="F46" s="21"/>
      <c r="G46" s="21"/>
    </row>
    <row r="47" spans="1:7" ht="12.75">
      <c r="A47" s="343"/>
      <c r="B47" s="21"/>
      <c r="C47" s="21"/>
      <c r="D47" s="21"/>
      <c r="E47" s="21"/>
      <c r="F47" s="21"/>
      <c r="G47" s="21"/>
    </row>
    <row r="48" spans="1:7" ht="12.75">
      <c r="A48" s="343"/>
      <c r="B48" s="21"/>
      <c r="C48" s="21"/>
      <c r="D48" s="21"/>
      <c r="E48" s="21"/>
      <c r="F48" s="21"/>
      <c r="G48" s="21"/>
    </row>
    <row r="49" spans="1:7" ht="12.75">
      <c r="A49" s="343"/>
      <c r="B49" s="21"/>
      <c r="C49" s="21"/>
      <c r="D49" s="21"/>
      <c r="E49" s="21"/>
      <c r="F49" s="21"/>
      <c r="G49" s="21"/>
    </row>
    <row r="50" spans="1:7" ht="12.75">
      <c r="A50" s="343"/>
      <c r="B50" s="21"/>
      <c r="C50" s="21"/>
      <c r="D50" s="21"/>
      <c r="E50" s="21"/>
      <c r="F50" s="21"/>
      <c r="G50" s="21"/>
    </row>
    <row r="51" spans="1:11" ht="15.75">
      <c r="A51" s="341" t="s">
        <v>1174</v>
      </c>
      <c r="B51" s="723"/>
      <c r="C51" s="723"/>
      <c r="D51" s="341"/>
      <c r="E51" s="336"/>
      <c r="F51" s="724"/>
      <c r="G51" s="341"/>
      <c r="H51" s="341"/>
      <c r="I51" s="341"/>
      <c r="J51" s="341"/>
      <c r="K51" s="331"/>
    </row>
    <row r="52" spans="1:11" ht="15.75">
      <c r="A52" s="725" t="s">
        <v>988</v>
      </c>
      <c r="B52" s="723"/>
      <c r="C52" s="723"/>
      <c r="D52" s="341"/>
      <c r="E52" s="336"/>
      <c r="F52" s="724"/>
      <c r="G52" s="341"/>
      <c r="H52" s="341"/>
      <c r="I52" s="341"/>
      <c r="J52" s="341"/>
      <c r="K52" s="331"/>
    </row>
    <row r="53" spans="1:11" ht="16.5" thickBot="1">
      <c r="A53" s="725"/>
      <c r="B53" s="723"/>
      <c r="C53" s="723"/>
      <c r="D53" s="341"/>
      <c r="E53" s="336"/>
      <c r="F53" s="724"/>
      <c r="G53" s="341"/>
      <c r="H53" s="341"/>
      <c r="I53" s="341"/>
      <c r="J53" s="341"/>
      <c r="K53" s="331"/>
    </row>
    <row r="54" spans="1:11" ht="16.5" thickTop="1">
      <c r="A54" s="726"/>
      <c r="B54" s="727"/>
      <c r="C54" s="727"/>
      <c r="D54" s="727"/>
      <c r="E54" s="727"/>
      <c r="F54" s="727"/>
      <c r="G54" s="728"/>
      <c r="H54" s="729"/>
      <c r="I54" s="729"/>
      <c r="J54" s="730"/>
      <c r="K54" s="331"/>
    </row>
    <row r="55" spans="1:11" ht="15.75" thickBot="1">
      <c r="A55" s="337" t="s">
        <v>983</v>
      </c>
      <c r="B55" s="340"/>
      <c r="C55" s="731"/>
      <c r="D55" s="731"/>
      <c r="E55" s="731"/>
      <c r="F55" s="731"/>
      <c r="G55" s="2064">
        <f>'Cover '!F5</f>
        <v>0</v>
      </c>
      <c r="H55" s="2132"/>
      <c r="I55" s="2132"/>
      <c r="J55" s="2133"/>
      <c r="K55" s="331"/>
    </row>
    <row r="56" spans="1:11" ht="15">
      <c r="A56" s="337"/>
      <c r="B56" s="340"/>
      <c r="C56" s="340"/>
      <c r="D56" s="340"/>
      <c r="E56" s="340"/>
      <c r="F56" s="340"/>
      <c r="G56" s="734"/>
      <c r="H56" s="734"/>
      <c r="I56" s="734"/>
      <c r="J56" s="735"/>
      <c r="K56" s="331"/>
    </row>
    <row r="57" spans="1:11" ht="15.75" thickBot="1">
      <c r="A57" s="337" t="s">
        <v>1524</v>
      </c>
      <c r="B57" s="340"/>
      <c r="C57" s="731"/>
      <c r="D57" s="731"/>
      <c r="E57" s="731"/>
      <c r="F57" s="731"/>
      <c r="G57" s="2064">
        <f>'Cover '!F7</f>
        <v>0</v>
      </c>
      <c r="H57" s="2132"/>
      <c r="I57" s="2132"/>
      <c r="J57" s="2133"/>
      <c r="K57" s="331"/>
    </row>
    <row r="58" spans="1:11" ht="15.75" thickBot="1">
      <c r="A58" s="338"/>
      <c r="B58" s="736"/>
      <c r="C58" s="736"/>
      <c r="D58" s="736"/>
      <c r="E58" s="736"/>
      <c r="F58" s="736"/>
      <c r="G58" s="736"/>
      <c r="H58" s="736"/>
      <c r="I58" s="736"/>
      <c r="J58" s="737"/>
      <c r="K58" s="331"/>
    </row>
    <row r="59" spans="1:11" ht="14.25" thickBot="1" thickTop="1">
      <c r="A59" s="342"/>
      <c r="B59" s="83"/>
      <c r="C59" s="83"/>
      <c r="D59" s="83"/>
      <c r="E59" s="18"/>
      <c r="F59" s="83"/>
      <c r="G59" s="331"/>
      <c r="H59" s="331"/>
      <c r="I59" s="331"/>
      <c r="J59" s="331"/>
      <c r="K59" s="331"/>
    </row>
    <row r="60" spans="1:11" ht="12.75">
      <c r="A60" s="344"/>
      <c r="B60" s="88"/>
      <c r="C60" s="88"/>
      <c r="D60" s="88"/>
      <c r="E60" s="88"/>
      <c r="F60" s="88"/>
      <c r="G60" s="345"/>
      <c r="H60" s="345"/>
      <c r="I60" s="345"/>
      <c r="J60" s="346"/>
      <c r="K60" s="331"/>
    </row>
    <row r="61" spans="1:10" ht="15.75">
      <c r="A61" s="741">
        <v>8</v>
      </c>
      <c r="B61" s="340" t="s">
        <v>311</v>
      </c>
      <c r="C61" s="340"/>
      <c r="D61" s="340"/>
      <c r="E61" s="340"/>
      <c r="F61" s="340"/>
      <c r="G61" s="2121" t="s">
        <v>45</v>
      </c>
      <c r="H61" s="2121"/>
      <c r="I61" s="744"/>
      <c r="J61" s="153"/>
    </row>
    <row r="62" spans="1:11" ht="15">
      <c r="A62" s="741"/>
      <c r="B62" s="340"/>
      <c r="C62" s="340"/>
      <c r="D62" s="340"/>
      <c r="E62" s="340"/>
      <c r="F62" s="340"/>
      <c r="G62" s="340"/>
      <c r="H62" s="744"/>
      <c r="I62" s="744"/>
      <c r="J62" s="748"/>
      <c r="K62" s="744"/>
    </row>
    <row r="63" spans="1:11" ht="15.75" thickBot="1">
      <c r="A63" s="745"/>
      <c r="B63" s="340"/>
      <c r="C63" s="340"/>
      <c r="D63" s="340"/>
      <c r="E63" s="340"/>
      <c r="F63" s="340"/>
      <c r="G63" s="340"/>
      <c r="H63" s="744"/>
      <c r="I63" s="744"/>
      <c r="J63" s="748"/>
      <c r="K63" s="744"/>
    </row>
    <row r="64" spans="1:11" ht="15.75">
      <c r="A64" s="743">
        <v>9</v>
      </c>
      <c r="B64" s="550" t="s">
        <v>989</v>
      </c>
      <c r="C64" s="739"/>
      <c r="D64" s="739"/>
      <c r="E64" s="550"/>
      <c r="F64" s="739"/>
      <c r="G64" s="749" t="s">
        <v>990</v>
      </c>
      <c r="H64" s="750"/>
      <c r="I64" s="751" t="s">
        <v>991</v>
      </c>
      <c r="J64" s="752" t="s">
        <v>992</v>
      </c>
      <c r="K64" s="21"/>
    </row>
    <row r="65" spans="1:11" ht="15">
      <c r="A65" s="741"/>
      <c r="B65" s="753" t="s">
        <v>42</v>
      </c>
      <c r="C65" s="753"/>
      <c r="D65" s="753"/>
      <c r="E65" s="753"/>
      <c r="F65" s="753"/>
      <c r="G65" s="753"/>
      <c r="H65" s="754"/>
      <c r="I65" s="755"/>
      <c r="J65" s="754"/>
      <c r="K65" s="21"/>
    </row>
    <row r="66" spans="1:11" ht="15">
      <c r="A66" s="741"/>
      <c r="B66" s="753" t="s">
        <v>43</v>
      </c>
      <c r="C66" s="753"/>
      <c r="D66" s="753"/>
      <c r="E66" s="753"/>
      <c r="F66" s="753"/>
      <c r="G66" s="753"/>
      <c r="H66" s="754"/>
      <c r="I66" s="755"/>
      <c r="J66" s="754"/>
      <c r="K66" s="21"/>
    </row>
    <row r="67" spans="1:11" ht="15">
      <c r="A67" s="741"/>
      <c r="B67" s="753" t="s">
        <v>44</v>
      </c>
      <c r="C67" s="753"/>
      <c r="D67" s="753"/>
      <c r="E67" s="753"/>
      <c r="F67" s="753"/>
      <c r="G67" s="753"/>
      <c r="H67" s="754"/>
      <c r="I67" s="755"/>
      <c r="J67" s="754"/>
      <c r="K67" s="21"/>
    </row>
    <row r="68" spans="1:11" ht="15">
      <c r="A68" s="741"/>
      <c r="B68" s="753" t="s">
        <v>44</v>
      </c>
      <c r="C68" s="753"/>
      <c r="D68" s="753"/>
      <c r="E68" s="753"/>
      <c r="F68" s="753"/>
      <c r="G68" s="9"/>
      <c r="H68" s="155"/>
      <c r="I68" s="756"/>
      <c r="J68" s="155"/>
      <c r="K68" s="21"/>
    </row>
    <row r="69" spans="1:11" ht="15">
      <c r="A69" s="741"/>
      <c r="B69" s="753" t="s">
        <v>44</v>
      </c>
      <c r="C69" s="753"/>
      <c r="D69" s="753"/>
      <c r="E69" s="753"/>
      <c r="F69" s="753"/>
      <c r="G69" s="9"/>
      <c r="H69" s="155"/>
      <c r="I69" s="756"/>
      <c r="J69" s="155"/>
      <c r="K69" s="21"/>
    </row>
    <row r="70" spans="1:11" ht="15">
      <c r="A70" s="741"/>
      <c r="B70" s="753" t="s">
        <v>44</v>
      </c>
      <c r="C70" s="753"/>
      <c r="D70" s="753"/>
      <c r="E70" s="753"/>
      <c r="F70" s="753"/>
      <c r="G70" s="9"/>
      <c r="H70" s="155"/>
      <c r="I70" s="756"/>
      <c r="J70" s="155"/>
      <c r="K70" s="21"/>
    </row>
    <row r="71" spans="1:11" ht="15">
      <c r="A71" s="741"/>
      <c r="B71" s="753" t="s">
        <v>44</v>
      </c>
      <c r="C71" s="753"/>
      <c r="D71" s="753"/>
      <c r="E71" s="753"/>
      <c r="F71" s="753"/>
      <c r="G71" s="9"/>
      <c r="H71" s="155"/>
      <c r="I71" s="756"/>
      <c r="J71" s="155"/>
      <c r="K71" s="21"/>
    </row>
    <row r="72" spans="1:11" ht="15">
      <c r="A72" s="741"/>
      <c r="B72" s="753" t="s">
        <v>44</v>
      </c>
      <c r="C72" s="753"/>
      <c r="D72" s="753"/>
      <c r="E72" s="753"/>
      <c r="F72" s="753"/>
      <c r="G72" s="9"/>
      <c r="H72" s="155"/>
      <c r="I72" s="756"/>
      <c r="J72" s="155"/>
      <c r="K72" s="21"/>
    </row>
    <row r="73" spans="1:11" ht="15">
      <c r="A73" s="741"/>
      <c r="B73" s="753" t="s">
        <v>44</v>
      </c>
      <c r="C73" s="753"/>
      <c r="D73" s="753"/>
      <c r="E73" s="753"/>
      <c r="F73" s="753"/>
      <c r="G73" s="9"/>
      <c r="H73" s="155"/>
      <c r="I73" s="756"/>
      <c r="J73" s="155"/>
      <c r="K73" s="21"/>
    </row>
    <row r="74" spans="1:11" ht="15">
      <c r="A74" s="741"/>
      <c r="B74" s="753" t="s">
        <v>44</v>
      </c>
      <c r="C74" s="753"/>
      <c r="D74" s="753"/>
      <c r="E74" s="753"/>
      <c r="F74" s="753"/>
      <c r="G74" s="9"/>
      <c r="H74" s="155"/>
      <c r="I74" s="756"/>
      <c r="J74" s="155"/>
      <c r="K74" s="21"/>
    </row>
    <row r="75" spans="1:11" ht="15.75" thickBot="1">
      <c r="A75" s="741"/>
      <c r="B75" s="753" t="s">
        <v>44</v>
      </c>
      <c r="C75" s="753"/>
      <c r="D75" s="753"/>
      <c r="E75" s="753"/>
      <c r="F75" s="753"/>
      <c r="G75" s="9"/>
      <c r="H75" s="155"/>
      <c r="I75" s="757"/>
      <c r="J75" s="155"/>
      <c r="K75" s="21"/>
    </row>
    <row r="76" spans="1:11" ht="15.75" thickTop="1">
      <c r="A76" s="743">
        <v>10</v>
      </c>
      <c r="B76" s="739" t="s">
        <v>993</v>
      </c>
      <c r="C76" s="739"/>
      <c r="D76" s="739"/>
      <c r="E76" s="739"/>
      <c r="F76" s="739"/>
      <c r="G76" s="739" t="s">
        <v>45</v>
      </c>
      <c r="H76" s="739"/>
      <c r="I76" s="21"/>
      <c r="J76" s="740"/>
      <c r="K76" s="21"/>
    </row>
    <row r="77" spans="1:11" ht="15">
      <c r="A77" s="741"/>
      <c r="B77" s="340"/>
      <c r="C77" s="340"/>
      <c r="D77" s="340"/>
      <c r="E77" s="340"/>
      <c r="F77" s="340"/>
      <c r="G77" s="21"/>
      <c r="H77" s="21"/>
      <c r="I77" s="21"/>
      <c r="J77" s="153"/>
      <c r="K77" s="21"/>
    </row>
    <row r="78" spans="1:11" ht="15">
      <c r="A78" s="741"/>
      <c r="B78" s="463" t="s">
        <v>994</v>
      </c>
      <c r="C78" s="340"/>
      <c r="D78" s="340"/>
      <c r="E78" s="340"/>
      <c r="F78" s="340"/>
      <c r="G78" s="21"/>
      <c r="H78" s="21"/>
      <c r="I78" s="21"/>
      <c r="J78" s="153"/>
      <c r="K78" s="21"/>
    </row>
    <row r="79" spans="1:11" ht="15">
      <c r="A79" s="741"/>
      <c r="B79" s="463" t="s">
        <v>995</v>
      </c>
      <c r="C79" s="340"/>
      <c r="D79" s="340"/>
      <c r="E79" s="340"/>
      <c r="F79" s="340"/>
      <c r="G79" s="21"/>
      <c r="H79" s="21"/>
      <c r="I79" s="21"/>
      <c r="J79" s="153"/>
      <c r="K79" s="21"/>
    </row>
    <row r="80" spans="1:11" ht="15">
      <c r="A80" s="741"/>
      <c r="B80" s="463" t="s">
        <v>996</v>
      </c>
      <c r="C80" s="340"/>
      <c r="D80" s="340"/>
      <c r="E80" s="340"/>
      <c r="F80" s="340"/>
      <c r="G80" s="21"/>
      <c r="H80" s="21"/>
      <c r="I80" s="21"/>
      <c r="J80" s="153"/>
      <c r="K80" s="21"/>
    </row>
    <row r="81" spans="1:11" ht="15">
      <c r="A81" s="741"/>
      <c r="B81" s="463" t="s">
        <v>1482</v>
      </c>
      <c r="C81" s="340"/>
      <c r="D81" s="340"/>
      <c r="E81" s="21"/>
      <c r="F81" s="340"/>
      <c r="G81" s="340" t="s">
        <v>45</v>
      </c>
      <c r="H81" s="340"/>
      <c r="I81" s="21"/>
      <c r="J81" s="742"/>
      <c r="K81" s="21"/>
    </row>
    <row r="82" spans="1:11" ht="15.75" thickBot="1">
      <c r="A82" s="741"/>
      <c r="B82" s="340"/>
      <c r="C82" s="340"/>
      <c r="D82" s="340"/>
      <c r="E82" s="340"/>
      <c r="F82" s="340"/>
      <c r="G82" s="21"/>
      <c r="H82" s="95"/>
      <c r="I82" s="95"/>
      <c r="J82" s="686"/>
      <c r="K82" s="21"/>
    </row>
    <row r="83" spans="1:11" ht="15">
      <c r="A83" s="743">
        <v>11</v>
      </c>
      <c r="B83" s="2119" t="s">
        <v>997</v>
      </c>
      <c r="C83" s="2120"/>
      <c r="D83" s="2120"/>
      <c r="E83" s="2120"/>
      <c r="F83" s="2120"/>
      <c r="G83" s="2120"/>
      <c r="H83" s="2120"/>
      <c r="I83" s="21"/>
      <c r="J83" s="153"/>
      <c r="K83" s="21"/>
    </row>
    <row r="84" spans="1:11" ht="15">
      <c r="A84" s="741"/>
      <c r="B84" s="747"/>
      <c r="C84" s="747"/>
      <c r="D84" s="747"/>
      <c r="E84" s="747"/>
      <c r="F84" s="747"/>
      <c r="G84" s="747"/>
      <c r="H84" s="747"/>
      <c r="I84" s="21"/>
      <c r="J84" s="153"/>
      <c r="K84" s="21"/>
    </row>
    <row r="85" spans="1:11" ht="15">
      <c r="A85" s="741"/>
      <c r="B85" s="747" t="s">
        <v>998</v>
      </c>
      <c r="C85" s="747"/>
      <c r="E85" s="747"/>
      <c r="F85" s="1293"/>
      <c r="G85" s="829" t="s">
        <v>49</v>
      </c>
      <c r="H85" s="829"/>
      <c r="I85" s="21"/>
      <c r="J85" s="153"/>
      <c r="K85" s="21"/>
    </row>
    <row r="86" spans="1:11" ht="15">
      <c r="A86" s="741"/>
      <c r="B86" s="747" t="s">
        <v>1605</v>
      </c>
      <c r="C86" s="747"/>
      <c r="E86" s="747"/>
      <c r="F86" s="1293"/>
      <c r="G86" s="829" t="s">
        <v>48</v>
      </c>
      <c r="H86" s="829"/>
      <c r="I86" s="21"/>
      <c r="J86" s="153"/>
      <c r="K86" s="21"/>
    </row>
    <row r="87" spans="1:11" ht="15">
      <c r="A87" s="741"/>
      <c r="B87" s="744" t="s">
        <v>47</v>
      </c>
      <c r="C87" s="340"/>
      <c r="E87" s="340"/>
      <c r="F87" s="340"/>
      <c r="G87" s="2122" t="s">
        <v>1481</v>
      </c>
      <c r="H87" s="2122"/>
      <c r="I87" s="21"/>
      <c r="J87" s="153"/>
      <c r="K87" s="21"/>
    </row>
    <row r="88" spans="1:11" ht="15.75" thickBot="1">
      <c r="A88" s="745"/>
      <c r="B88" s="758"/>
      <c r="C88" s="604"/>
      <c r="F88" s="604"/>
      <c r="G88" s="95"/>
      <c r="H88" s="95"/>
      <c r="I88" s="95"/>
      <c r="J88" s="686"/>
      <c r="K88" s="21"/>
    </row>
    <row r="89" spans="1:11" ht="15">
      <c r="A89" s="743">
        <v>12</v>
      </c>
      <c r="B89" s="2025" t="s">
        <v>1179</v>
      </c>
      <c r="C89" s="2026"/>
      <c r="D89" s="2026"/>
      <c r="E89" s="2026"/>
      <c r="F89" s="2026"/>
      <c r="G89" s="2026"/>
      <c r="H89" s="739"/>
      <c r="I89" s="207"/>
      <c r="J89" s="594"/>
      <c r="K89" s="21"/>
    </row>
    <row r="90" spans="1:11" ht="24" customHeight="1" thickBot="1">
      <c r="A90" s="745"/>
      <c r="B90" s="759" t="s">
        <v>49</v>
      </c>
      <c r="C90" s="604"/>
      <c r="D90" s="759"/>
      <c r="E90" s="759"/>
      <c r="F90" s="604"/>
      <c r="G90" s="95"/>
      <c r="H90" s="604" t="s">
        <v>45</v>
      </c>
      <c r="I90" s="95"/>
      <c r="J90" s="686"/>
      <c r="K90" s="21"/>
    </row>
    <row r="91" spans="1:11" ht="24" customHeight="1">
      <c r="A91" s="743">
        <v>13</v>
      </c>
      <c r="B91" s="720" t="s">
        <v>470</v>
      </c>
      <c r="C91" s="739"/>
      <c r="D91" s="721"/>
      <c r="E91" s="721"/>
      <c r="F91" s="739"/>
      <c r="G91" s="207"/>
      <c r="H91" s="207"/>
      <c r="I91" s="207"/>
      <c r="J91" s="594"/>
      <c r="K91" s="21"/>
    </row>
    <row r="92" spans="1:11" ht="24" customHeight="1">
      <c r="A92" s="741"/>
      <c r="B92" s="760"/>
      <c r="C92" s="340"/>
      <c r="D92" s="719"/>
      <c r="E92" s="719"/>
      <c r="F92" s="340"/>
      <c r="G92" s="21"/>
      <c r="H92" s="21"/>
      <c r="I92" s="21"/>
      <c r="J92" s="153"/>
      <c r="K92" s="21"/>
    </row>
    <row r="93" spans="1:11" ht="24" customHeight="1" thickBot="1">
      <c r="A93" s="745"/>
      <c r="B93" s="761" t="s">
        <v>1177</v>
      </c>
      <c r="C93" s="604"/>
      <c r="D93" s="759"/>
      <c r="E93" s="759" t="s">
        <v>1178</v>
      </c>
      <c r="F93" s="604"/>
      <c r="G93" s="95"/>
      <c r="H93" s="604" t="s">
        <v>996</v>
      </c>
      <c r="I93" s="95"/>
      <c r="J93" s="686"/>
      <c r="K93" s="21"/>
    </row>
    <row r="94" spans="1:11" ht="10.5" customHeight="1">
      <c r="A94" s="731"/>
      <c r="B94" s="762"/>
      <c r="C94" s="340"/>
      <c r="D94" s="719"/>
      <c r="E94" s="719"/>
      <c r="F94" s="340"/>
      <c r="G94" s="21"/>
      <c r="H94" s="21"/>
      <c r="I94" s="21"/>
      <c r="J94" s="21"/>
      <c r="K94" s="21"/>
    </row>
    <row r="95" spans="1:11" ht="12.75">
      <c r="A95" s="334" t="s">
        <v>1175</v>
      </c>
      <c r="B95" s="85"/>
      <c r="C95" s="85"/>
      <c r="D95" s="85"/>
      <c r="E95" s="334"/>
      <c r="F95" s="85"/>
      <c r="G95" s="2060" t="s">
        <v>1146</v>
      </c>
      <c r="H95" s="2060"/>
      <c r="I95" s="2060"/>
      <c r="J95" s="2060"/>
      <c r="K95" s="21"/>
    </row>
    <row r="96" spans="1:11" ht="12.75">
      <c r="A96" s="342" t="s">
        <v>310</v>
      </c>
      <c r="B96" s="83"/>
      <c r="C96" s="83"/>
      <c r="D96" s="18"/>
      <c r="E96" s="342"/>
      <c r="F96" s="18"/>
      <c r="G96" s="2059" t="s">
        <v>312</v>
      </c>
      <c r="H96" s="2059"/>
      <c r="I96" s="2059"/>
      <c r="J96" s="2059"/>
      <c r="K96" s="21"/>
    </row>
    <row r="99" ht="12.75"/>
    <row r="100" ht="12.75"/>
    <row r="101" ht="12.75"/>
    <row r="103" spans="1:5" ht="15.75">
      <c r="A103" s="341" t="s">
        <v>1174</v>
      </c>
      <c r="B103" s="723"/>
      <c r="C103" s="723"/>
      <c r="D103" s="341"/>
      <c r="E103" s="336"/>
    </row>
    <row r="104" spans="1:5" ht="15.75">
      <c r="A104" s="725" t="s">
        <v>988</v>
      </c>
      <c r="B104" s="723"/>
      <c r="C104" s="723"/>
      <c r="D104" s="341"/>
      <c r="E104" s="336"/>
    </row>
    <row r="105" ht="13.5" thickBot="1"/>
    <row r="106" spans="1:10" ht="16.5" thickTop="1">
      <c r="A106" s="726"/>
      <c r="B106" s="727"/>
      <c r="C106" s="727"/>
      <c r="D106" s="727"/>
      <c r="E106" s="727"/>
      <c r="F106" s="727"/>
      <c r="G106" s="728"/>
      <c r="H106" s="729"/>
      <c r="I106" s="729"/>
      <c r="J106" s="730"/>
    </row>
    <row r="107" spans="1:10" ht="15.75" thickBot="1">
      <c r="A107" s="337" t="s">
        <v>983</v>
      </c>
      <c r="B107" s="340"/>
      <c r="C107" s="731"/>
      <c r="D107" s="731"/>
      <c r="E107" s="731"/>
      <c r="F107" s="731"/>
      <c r="G107" s="2064">
        <f>'Cover '!F5</f>
        <v>0</v>
      </c>
      <c r="H107" s="2132"/>
      <c r="I107" s="2132"/>
      <c r="J107" s="2133"/>
    </row>
    <row r="108" spans="1:10" ht="15">
      <c r="A108" s="337"/>
      <c r="B108" s="340"/>
      <c r="C108" s="340"/>
      <c r="D108" s="340"/>
      <c r="E108" s="340"/>
      <c r="F108" s="340"/>
      <c r="G108" s="734"/>
      <c r="H108" s="734"/>
      <c r="I108" s="734"/>
      <c r="J108" s="735"/>
    </row>
    <row r="109" spans="1:10" ht="15.75" thickBot="1">
      <c r="A109" s="337" t="s">
        <v>1524</v>
      </c>
      <c r="B109" s="340"/>
      <c r="C109" s="731"/>
      <c r="D109" s="731"/>
      <c r="E109" s="731"/>
      <c r="F109" s="731"/>
      <c r="G109" s="2064">
        <f>'Cover '!F7</f>
        <v>0</v>
      </c>
      <c r="H109" s="2132"/>
      <c r="I109" s="2132"/>
      <c r="J109" s="2133"/>
    </row>
    <row r="110" spans="1:10" ht="15.75" thickBot="1">
      <c r="A110" s="338"/>
      <c r="B110" s="736"/>
      <c r="C110" s="736"/>
      <c r="D110" s="736"/>
      <c r="E110" s="736"/>
      <c r="F110" s="736"/>
      <c r="G110" s="736"/>
      <c r="H110" s="736"/>
      <c r="I110" s="736"/>
      <c r="J110" s="737"/>
    </row>
    <row r="111" spans="1:10" ht="14.25" thickBot="1" thickTop="1">
      <c r="A111" s="342"/>
      <c r="B111" s="83"/>
      <c r="C111" s="83"/>
      <c r="D111" s="83"/>
      <c r="E111" s="18"/>
      <c r="F111" s="83"/>
      <c r="G111" s="331"/>
      <c r="H111" s="331"/>
      <c r="I111" s="331"/>
      <c r="J111" s="331"/>
    </row>
    <row r="112" spans="1:10" ht="15">
      <c r="A112" s="743"/>
      <c r="B112" s="739"/>
      <c r="C112" s="739"/>
      <c r="D112" s="739"/>
      <c r="E112" s="739"/>
      <c r="F112" s="739"/>
      <c r="G112" s="739"/>
      <c r="H112" s="739"/>
      <c r="I112" s="739"/>
      <c r="J112" s="740"/>
    </row>
    <row r="113" spans="1:10" ht="45" customHeight="1">
      <c r="A113" s="797" t="s">
        <v>828</v>
      </c>
      <c r="B113" s="2045" t="s">
        <v>829</v>
      </c>
      <c r="C113" s="2046"/>
      <c r="D113" s="2046"/>
      <c r="E113" s="2046"/>
      <c r="F113" s="2046"/>
      <c r="G113" s="340" t="s">
        <v>948</v>
      </c>
      <c r="H113" s="340"/>
      <c r="I113" s="340" t="s">
        <v>949</v>
      </c>
      <c r="J113" s="742"/>
    </row>
    <row r="114" spans="1:10" ht="16.5" customHeight="1">
      <c r="A114" s="741"/>
      <c r="B114" s="340" t="s">
        <v>827</v>
      </c>
      <c r="C114" s="340"/>
      <c r="D114" s="340"/>
      <c r="E114" s="340"/>
      <c r="F114" s="340"/>
      <c r="G114" s="340"/>
      <c r="H114" s="340"/>
      <c r="I114" s="340"/>
      <c r="J114" s="742"/>
    </row>
    <row r="115" spans="1:10" ht="15">
      <c r="A115" s="741"/>
      <c r="B115" s="340"/>
      <c r="C115" s="340"/>
      <c r="D115" s="340"/>
      <c r="E115" s="340"/>
      <c r="F115" s="340"/>
      <c r="G115" s="340"/>
      <c r="H115" s="340"/>
      <c r="I115" s="340"/>
      <c r="J115" s="742"/>
    </row>
    <row r="116" spans="1:10" ht="15">
      <c r="A116" s="691"/>
      <c r="B116" s="687"/>
      <c r="C116" s="41"/>
      <c r="D116" s="41"/>
      <c r="E116" s="41"/>
      <c r="F116" s="41"/>
      <c r="G116" s="1970"/>
      <c r="H116" s="1970"/>
      <c r="I116" s="1970"/>
      <c r="J116" s="189"/>
    </row>
    <row r="117" spans="1:10" ht="15">
      <c r="A117" s="691"/>
      <c r="B117" s="688"/>
      <c r="C117" s="9"/>
      <c r="D117" s="9"/>
      <c r="E117" s="9"/>
      <c r="F117" s="9"/>
      <c r="G117" s="753"/>
      <c r="H117" s="753"/>
      <c r="I117" s="753"/>
      <c r="J117" s="155"/>
    </row>
    <row r="118" spans="1:10" ht="15">
      <c r="A118" s="691"/>
      <c r="B118" s="97"/>
      <c r="C118" s="13"/>
      <c r="D118" s="13"/>
      <c r="E118" s="13"/>
      <c r="F118" s="13"/>
      <c r="G118" s="388"/>
      <c r="H118" s="388"/>
      <c r="I118" s="388"/>
      <c r="J118" s="158"/>
    </row>
    <row r="119" spans="1:10" ht="15.75" thickBot="1">
      <c r="A119" s="689"/>
      <c r="B119" s="269"/>
      <c r="C119" s="95"/>
      <c r="D119" s="95"/>
      <c r="E119" s="95"/>
      <c r="F119" s="95"/>
      <c r="G119" s="604"/>
      <c r="H119" s="604"/>
      <c r="I119" s="604"/>
      <c r="J119" s="686"/>
    </row>
    <row r="120" spans="1:10" ht="15">
      <c r="A120" s="690"/>
      <c r="G120" s="341"/>
      <c r="H120" s="341"/>
      <c r="I120" s="341"/>
      <c r="J120" s="594"/>
    </row>
    <row r="121" spans="1:10" ht="45" customHeight="1">
      <c r="A121" s="797" t="s">
        <v>832</v>
      </c>
      <c r="B121" s="2045" t="s">
        <v>1509</v>
      </c>
      <c r="C121" s="2047"/>
      <c r="D121" s="2047"/>
      <c r="E121" s="2047"/>
      <c r="F121" s="2047"/>
      <c r="G121" s="341" t="s">
        <v>830</v>
      </c>
      <c r="H121" s="341"/>
      <c r="I121" s="341" t="s">
        <v>949</v>
      </c>
      <c r="J121" s="153"/>
    </row>
    <row r="122" spans="1:10" ht="15">
      <c r="A122" s="691"/>
      <c r="B122" s="341" t="s">
        <v>831</v>
      </c>
      <c r="G122" s="341"/>
      <c r="H122" s="341"/>
      <c r="I122" s="341"/>
      <c r="J122" s="153"/>
    </row>
    <row r="123" spans="1:10" ht="15">
      <c r="A123" s="691"/>
      <c r="G123" s="341"/>
      <c r="H123" s="341"/>
      <c r="I123" s="341"/>
      <c r="J123" s="158"/>
    </row>
    <row r="124" spans="1:10" ht="15">
      <c r="A124" s="691"/>
      <c r="B124" s="687"/>
      <c r="C124" s="41"/>
      <c r="D124" s="41"/>
      <c r="E124" s="41"/>
      <c r="F124" s="41"/>
      <c r="G124" s="1970"/>
      <c r="H124" s="1970"/>
      <c r="I124" s="1970"/>
      <c r="J124" s="189"/>
    </row>
    <row r="125" spans="1:10" ht="15">
      <c r="A125" s="691"/>
      <c r="B125" s="688"/>
      <c r="C125" s="9"/>
      <c r="D125" s="9"/>
      <c r="E125" s="9"/>
      <c r="F125" s="9"/>
      <c r="G125" s="753"/>
      <c r="H125" s="753"/>
      <c r="I125" s="753"/>
      <c r="J125" s="155"/>
    </row>
    <row r="126" spans="1:10" ht="15">
      <c r="A126" s="691"/>
      <c r="B126" s="166"/>
      <c r="C126" s="21"/>
      <c r="D126" s="21"/>
      <c r="E126" s="21"/>
      <c r="F126" s="21"/>
      <c r="G126" s="340"/>
      <c r="H126" s="340"/>
      <c r="I126" s="340"/>
      <c r="J126" s="153"/>
    </row>
    <row r="127" spans="1:10" ht="15">
      <c r="A127" s="691"/>
      <c r="B127" s="688"/>
      <c r="C127" s="9"/>
      <c r="D127" s="9"/>
      <c r="E127" s="9"/>
      <c r="F127" s="9"/>
      <c r="G127" s="753"/>
      <c r="H127" s="753"/>
      <c r="I127" s="753"/>
      <c r="J127" s="155"/>
    </row>
    <row r="128" spans="1:10" ht="15.75" thickBot="1">
      <c r="A128" s="689"/>
      <c r="B128" s="269"/>
      <c r="C128" s="95"/>
      <c r="D128" s="95"/>
      <c r="E128" s="95"/>
      <c r="F128" s="95"/>
      <c r="G128" s="604"/>
      <c r="H128" s="604"/>
      <c r="I128" s="604"/>
      <c r="J128" s="686"/>
    </row>
    <row r="129" spans="1:10" ht="15">
      <c r="A129" s="690"/>
      <c r="G129" s="341"/>
      <c r="H129" s="341"/>
      <c r="I129" s="341"/>
      <c r="J129" s="594"/>
    </row>
    <row r="130" spans="1:10" ht="45" customHeight="1">
      <c r="A130" s="797" t="s">
        <v>1497</v>
      </c>
      <c r="B130" s="2048" t="s">
        <v>471</v>
      </c>
      <c r="C130" s="2047"/>
      <c r="D130" s="2047"/>
      <c r="E130" s="2047"/>
      <c r="F130" s="2047"/>
      <c r="G130" s="341" t="s">
        <v>830</v>
      </c>
      <c r="H130" s="341"/>
      <c r="I130" s="341" t="s">
        <v>949</v>
      </c>
      <c r="J130" s="153"/>
    </row>
    <row r="131" spans="1:10" ht="15">
      <c r="A131" s="691"/>
      <c r="B131" s="341" t="s">
        <v>833</v>
      </c>
      <c r="J131" s="153"/>
    </row>
    <row r="132" spans="1:10" ht="13.5" thickBot="1">
      <c r="A132" s="691"/>
      <c r="J132" s="153"/>
    </row>
    <row r="133" spans="1:10" ht="36.75" customHeight="1" thickTop="1">
      <c r="A133" s="691"/>
      <c r="B133" s="2049" t="s">
        <v>834</v>
      </c>
      <c r="C133" s="2063"/>
      <c r="D133" s="2050" t="s">
        <v>835</v>
      </c>
      <c r="E133" s="2033"/>
      <c r="F133" s="2034" t="s">
        <v>836</v>
      </c>
      <c r="G133" s="2034"/>
      <c r="H133" s="2035" t="s">
        <v>837</v>
      </c>
      <c r="I133" s="2036"/>
      <c r="J133" s="153"/>
    </row>
    <row r="134" spans="1:10" ht="12.75">
      <c r="A134" s="684"/>
      <c r="B134" s="2037"/>
      <c r="C134" s="2038"/>
      <c r="D134" s="2041"/>
      <c r="E134" s="2001"/>
      <c r="F134" s="2038" t="s">
        <v>1492</v>
      </c>
      <c r="G134" s="2038"/>
      <c r="H134" s="2041" t="s">
        <v>1492</v>
      </c>
      <c r="I134" s="2019"/>
      <c r="J134" s="153"/>
    </row>
    <row r="135" spans="1:10" ht="12.75">
      <c r="A135" s="684"/>
      <c r="B135" s="2039"/>
      <c r="C135" s="2040"/>
      <c r="D135" s="2020"/>
      <c r="E135" s="2114"/>
      <c r="F135" s="2040"/>
      <c r="G135" s="2040"/>
      <c r="H135" s="2020"/>
      <c r="I135" s="2021"/>
      <c r="J135" s="153"/>
    </row>
    <row r="136" spans="1:10" ht="12.75">
      <c r="A136" s="684"/>
      <c r="B136" s="2037"/>
      <c r="C136" s="2038"/>
      <c r="D136" s="2022"/>
      <c r="E136" s="2070"/>
      <c r="F136" s="2038"/>
      <c r="G136" s="2038"/>
      <c r="H136" s="2022"/>
      <c r="I136" s="2023"/>
      <c r="J136" s="153"/>
    </row>
    <row r="137" spans="1:10" ht="12.75">
      <c r="A137" s="684"/>
      <c r="B137" s="2044"/>
      <c r="C137" s="2057"/>
      <c r="D137" s="2057"/>
      <c r="E137" s="2057"/>
      <c r="F137" s="2057"/>
      <c r="G137" s="2057"/>
      <c r="H137" s="2057"/>
      <c r="I137" s="2058"/>
      <c r="J137" s="153"/>
    </row>
    <row r="138" spans="1:10" ht="12.75">
      <c r="A138" s="684"/>
      <c r="B138" s="2044"/>
      <c r="C138" s="2057"/>
      <c r="D138" s="2057"/>
      <c r="E138" s="2057"/>
      <c r="F138" s="2057"/>
      <c r="G138" s="2057"/>
      <c r="H138" s="2057"/>
      <c r="I138" s="2058"/>
      <c r="J138" s="153"/>
    </row>
    <row r="139" spans="1:10" ht="13.5" thickBot="1">
      <c r="A139" s="692"/>
      <c r="B139" s="2024"/>
      <c r="C139" s="2042"/>
      <c r="D139" s="2042"/>
      <c r="E139" s="2042"/>
      <c r="F139" s="2042"/>
      <c r="G139" s="2042"/>
      <c r="H139" s="2042"/>
      <c r="I139" s="2043"/>
      <c r="J139" s="693"/>
    </row>
    <row r="140" spans="2:9" ht="12.75">
      <c r="B140" s="21"/>
      <c r="C140" s="21"/>
      <c r="D140" s="21"/>
      <c r="E140" s="21"/>
      <c r="F140" s="21"/>
      <c r="G140" s="21"/>
      <c r="H140" s="21"/>
      <c r="I140" s="21"/>
    </row>
    <row r="141" spans="1:10" ht="12.75">
      <c r="A141" s="334" t="s">
        <v>1175</v>
      </c>
      <c r="B141" s="85"/>
      <c r="C141" s="85"/>
      <c r="D141" s="85"/>
      <c r="E141" s="334"/>
      <c r="F141" s="85"/>
      <c r="G141" s="2060" t="s">
        <v>1164</v>
      </c>
      <c r="H141" s="2060"/>
      <c r="I141" s="2060"/>
      <c r="J141" s="2060"/>
    </row>
    <row r="142" spans="1:10" ht="12.75">
      <c r="A142" s="342" t="s">
        <v>313</v>
      </c>
      <c r="B142" s="83"/>
      <c r="C142" s="83"/>
      <c r="D142" s="18"/>
      <c r="E142" s="342"/>
      <c r="F142" s="18"/>
      <c r="G142" s="2059" t="s">
        <v>314</v>
      </c>
      <c r="H142" s="2059"/>
      <c r="I142" s="2059"/>
      <c r="J142" s="2059"/>
    </row>
    <row r="143" spans="1:10" ht="12.75">
      <c r="A143" s="342"/>
      <c r="B143" s="83"/>
      <c r="C143" s="83"/>
      <c r="D143" s="18"/>
      <c r="E143" s="342"/>
      <c r="F143" s="18"/>
      <c r="G143" s="331"/>
      <c r="H143" s="331"/>
      <c r="I143" s="331"/>
      <c r="J143" s="331"/>
    </row>
    <row r="144" spans="1:10" ht="12.75">
      <c r="A144" s="342"/>
      <c r="B144" s="83"/>
      <c r="C144" s="83"/>
      <c r="D144" s="18"/>
      <c r="E144" s="342"/>
      <c r="F144" s="18"/>
      <c r="G144" s="331"/>
      <c r="H144" s="331"/>
      <c r="I144" s="331"/>
      <c r="J144" s="331"/>
    </row>
    <row r="145" spans="1:10" ht="12.75">
      <c r="A145" s="342"/>
      <c r="B145" s="83"/>
      <c r="C145" s="83"/>
      <c r="D145" s="18"/>
      <c r="E145" s="342"/>
      <c r="F145" s="18"/>
      <c r="G145" s="331"/>
      <c r="H145" s="331"/>
      <c r="I145" s="331"/>
      <c r="J145" s="331"/>
    </row>
    <row r="146" spans="1:10" ht="12.75">
      <c r="A146" s="342"/>
      <c r="B146" s="83"/>
      <c r="C146" s="83"/>
      <c r="D146" s="18"/>
      <c r="E146" s="342"/>
      <c r="F146" s="18"/>
      <c r="G146" s="331"/>
      <c r="H146" s="331"/>
      <c r="I146" s="331"/>
      <c r="J146" s="331"/>
    </row>
    <row r="147" spans="1:10" ht="12.75">
      <c r="A147" s="342"/>
      <c r="B147" s="83"/>
      <c r="C147" s="83"/>
      <c r="D147" s="18"/>
      <c r="E147" s="342"/>
      <c r="F147" s="18"/>
      <c r="G147" s="331"/>
      <c r="H147" s="331"/>
      <c r="I147" s="331"/>
      <c r="J147" s="331"/>
    </row>
    <row r="148" spans="1:10" ht="15.75">
      <c r="A148" s="341" t="s">
        <v>1174</v>
      </c>
      <c r="B148" s="723"/>
      <c r="C148" s="723"/>
      <c r="D148" s="341"/>
      <c r="E148" s="336"/>
      <c r="F148" s="18"/>
      <c r="G148" s="331"/>
      <c r="H148" s="331"/>
      <c r="I148" s="331"/>
      <c r="J148" s="331"/>
    </row>
    <row r="149" spans="1:10" ht="15.75">
      <c r="A149" s="725" t="s">
        <v>988</v>
      </c>
      <c r="B149" s="723"/>
      <c r="C149" s="723"/>
      <c r="D149" s="341"/>
      <c r="E149" s="336"/>
      <c r="F149" s="18"/>
      <c r="G149" s="331"/>
      <c r="H149" s="331"/>
      <c r="I149" s="331"/>
      <c r="J149" s="331"/>
    </row>
    <row r="150" spans="1:10" ht="13.5" thickBot="1">
      <c r="A150" s="342"/>
      <c r="B150" s="83"/>
      <c r="C150" s="83"/>
      <c r="D150" s="18"/>
      <c r="E150" s="342"/>
      <c r="F150" s="18"/>
      <c r="G150" s="331"/>
      <c r="H150" s="331"/>
      <c r="I150" s="331"/>
      <c r="J150" s="331"/>
    </row>
    <row r="151" spans="1:10" ht="16.5" thickTop="1">
      <c r="A151" s="726"/>
      <c r="B151" s="727"/>
      <c r="C151" s="727"/>
      <c r="D151" s="727"/>
      <c r="E151" s="727"/>
      <c r="F151" s="727"/>
      <c r="G151" s="728"/>
      <c r="H151" s="729"/>
      <c r="I151" s="729"/>
      <c r="J151" s="730"/>
    </row>
    <row r="152" spans="1:10" ht="15.75" thickBot="1">
      <c r="A152" s="337" t="s">
        <v>983</v>
      </c>
      <c r="B152" s="340"/>
      <c r="C152" s="731"/>
      <c r="D152" s="731"/>
      <c r="E152" s="731"/>
      <c r="F152" s="731"/>
      <c r="G152" s="2064">
        <f>'Cover '!F5</f>
        <v>0</v>
      </c>
      <c r="H152" s="2132"/>
      <c r="I152" s="2132"/>
      <c r="J152" s="2133"/>
    </row>
    <row r="153" spans="1:10" ht="15">
      <c r="A153" s="337"/>
      <c r="B153" s="340"/>
      <c r="C153" s="340"/>
      <c r="D153" s="340"/>
      <c r="E153" s="340"/>
      <c r="F153" s="340"/>
      <c r="G153" s="734"/>
      <c r="H153" s="734"/>
      <c r="I153" s="734"/>
      <c r="J153" s="735"/>
    </row>
    <row r="154" spans="1:10" ht="15.75" thickBot="1">
      <c r="A154" s="337" t="s">
        <v>1524</v>
      </c>
      <c r="B154" s="340"/>
      <c r="C154" s="731"/>
      <c r="D154" s="731"/>
      <c r="E154" s="731"/>
      <c r="F154" s="731"/>
      <c r="G154" s="1481">
        <f>'Cover '!F7</f>
        <v>0</v>
      </c>
      <c r="H154" s="732"/>
      <c r="I154" s="732"/>
      <c r="J154" s="733"/>
    </row>
    <row r="155" spans="1:10" ht="15.75" thickBot="1">
      <c r="A155" s="338"/>
      <c r="B155" s="736"/>
      <c r="C155" s="736"/>
      <c r="D155" s="736"/>
      <c r="E155" s="736"/>
      <c r="F155" s="736"/>
      <c r="G155" s="736"/>
      <c r="H155" s="736"/>
      <c r="I155" s="736"/>
      <c r="J155" s="737"/>
    </row>
    <row r="156" spans="1:10" ht="14.25" thickBot="1" thickTop="1">
      <c r="A156" s="342"/>
      <c r="B156" s="83"/>
      <c r="C156" s="83"/>
      <c r="D156" s="18"/>
      <c r="E156" s="342"/>
      <c r="F156" s="18"/>
      <c r="G156" s="331"/>
      <c r="H156" s="331"/>
      <c r="I156" s="331"/>
      <c r="J156" s="331"/>
    </row>
    <row r="157" spans="1:10" ht="24.75" customHeight="1">
      <c r="A157" s="743"/>
      <c r="B157" s="2115" t="s">
        <v>1498</v>
      </c>
      <c r="C157" s="2116"/>
      <c r="D157" s="2116"/>
      <c r="E157" s="2116"/>
      <c r="F157" s="2116"/>
      <c r="G157" s="739"/>
      <c r="H157" s="739"/>
      <c r="I157" s="739"/>
      <c r="J157" s="740"/>
    </row>
    <row r="158" spans="1:10" ht="24.75" customHeight="1">
      <c r="A158" s="797" t="s">
        <v>982</v>
      </c>
      <c r="B158" s="2117"/>
      <c r="C158" s="2118"/>
      <c r="D158" s="2118"/>
      <c r="E158" s="2118"/>
      <c r="F158" s="2118"/>
      <c r="G158" s="340" t="s">
        <v>948</v>
      </c>
      <c r="H158" s="340"/>
      <c r="I158" s="340" t="s">
        <v>949</v>
      </c>
      <c r="J158" s="742"/>
    </row>
    <row r="159" spans="1:10" ht="15">
      <c r="A159" s="741"/>
      <c r="B159" s="340" t="s">
        <v>1499</v>
      </c>
      <c r="C159" s="340"/>
      <c r="D159" s="340"/>
      <c r="E159" s="340"/>
      <c r="F159" s="340"/>
      <c r="G159" s="340"/>
      <c r="H159" s="340"/>
      <c r="I159" s="340"/>
      <c r="J159" s="742"/>
    </row>
    <row r="160" spans="1:10" ht="12.75">
      <c r="A160" s="691"/>
      <c r="B160" s="2039" t="s">
        <v>1500</v>
      </c>
      <c r="C160" s="2040"/>
      <c r="D160" s="2040"/>
      <c r="E160" s="2040"/>
      <c r="F160" s="2114"/>
      <c r="G160" s="2020" t="s">
        <v>1501</v>
      </c>
      <c r="H160" s="2040"/>
      <c r="I160" s="2040"/>
      <c r="J160" s="2130"/>
    </row>
    <row r="161" spans="1:10" ht="24.75" customHeight="1">
      <c r="A161" s="691"/>
      <c r="B161" s="799" t="s">
        <v>1515</v>
      </c>
      <c r="C161" s="682"/>
      <c r="D161" s="682"/>
      <c r="E161" s="682"/>
      <c r="F161" s="718"/>
      <c r="G161" s="2131" t="s">
        <v>1502</v>
      </c>
      <c r="H161" s="2074"/>
      <c r="I161" s="682"/>
      <c r="J161" s="694"/>
    </row>
    <row r="162" spans="1:10" ht="24.75" customHeight="1">
      <c r="A162" s="691"/>
      <c r="B162" s="684" t="s">
        <v>47</v>
      </c>
      <c r="C162" s="682"/>
      <c r="D162" s="682"/>
      <c r="E162" s="682"/>
      <c r="F162" s="718"/>
      <c r="G162" s="2041" t="s">
        <v>1503</v>
      </c>
      <c r="H162" s="2038"/>
      <c r="I162" s="800" t="s">
        <v>830</v>
      </c>
      <c r="J162" s="801" t="s">
        <v>949</v>
      </c>
    </row>
    <row r="163" spans="1:10" ht="12.75">
      <c r="A163" s="691"/>
      <c r="B163" s="684"/>
      <c r="C163" s="682"/>
      <c r="D163" s="682"/>
      <c r="E163" s="682"/>
      <c r="F163" s="718"/>
      <c r="G163" s="715"/>
      <c r="H163" s="343"/>
      <c r="I163" s="343"/>
      <c r="J163" s="697"/>
    </row>
    <row r="164" spans="1:10" ht="13.5" thickBot="1">
      <c r="A164" s="691"/>
      <c r="B164" s="802"/>
      <c r="C164" s="803"/>
      <c r="D164" s="803"/>
      <c r="E164" s="803"/>
      <c r="F164" s="804"/>
      <c r="G164" s="695"/>
      <c r="H164" s="695"/>
      <c r="I164" s="695"/>
      <c r="J164" s="696"/>
    </row>
    <row r="165" spans="1:10" ht="24.75" customHeight="1" thickTop="1">
      <c r="A165" s="691"/>
      <c r="B165" s="799" t="s">
        <v>1515</v>
      </c>
      <c r="C165" s="682"/>
      <c r="D165" s="682"/>
      <c r="E165" s="682"/>
      <c r="F165" s="718"/>
      <c r="G165" s="2131" t="s">
        <v>1502</v>
      </c>
      <c r="H165" s="2074"/>
      <c r="I165" s="682"/>
      <c r="J165" s="694"/>
    </row>
    <row r="166" spans="1:10" ht="24.75" customHeight="1">
      <c r="A166" s="691"/>
      <c r="B166" s="684" t="s">
        <v>47</v>
      </c>
      <c r="C166" s="682"/>
      <c r="D166" s="682"/>
      <c r="E166" s="682"/>
      <c r="F166" s="718"/>
      <c r="G166" s="2041" t="s">
        <v>1503</v>
      </c>
      <c r="H166" s="2038"/>
      <c r="I166" s="800" t="s">
        <v>830</v>
      </c>
      <c r="J166" s="801" t="s">
        <v>949</v>
      </c>
    </row>
    <row r="167" spans="1:10" ht="12.75">
      <c r="A167" s="691"/>
      <c r="B167" s="684"/>
      <c r="C167" s="682"/>
      <c r="D167" s="682"/>
      <c r="E167" s="682"/>
      <c r="F167" s="718"/>
      <c r="G167" s="715"/>
      <c r="H167" s="343"/>
      <c r="I167" s="343"/>
      <c r="J167" s="697"/>
    </row>
    <row r="168" spans="1:10" ht="13.5" thickBot="1">
      <c r="A168" s="691"/>
      <c r="B168" s="802"/>
      <c r="C168" s="803"/>
      <c r="D168" s="803"/>
      <c r="E168" s="803"/>
      <c r="F168" s="804"/>
      <c r="G168" s="695"/>
      <c r="H168" s="695"/>
      <c r="I168" s="695"/>
      <c r="J168" s="696"/>
    </row>
    <row r="169" spans="1:10" ht="24.75" customHeight="1" thickTop="1">
      <c r="A169" s="691"/>
      <c r="B169" s="799" t="s">
        <v>1515</v>
      </c>
      <c r="C169" s="682"/>
      <c r="D169" s="682"/>
      <c r="E169" s="682"/>
      <c r="F169" s="718"/>
      <c r="G169" s="2131" t="s">
        <v>1502</v>
      </c>
      <c r="H169" s="2074"/>
      <c r="I169" s="682"/>
      <c r="J169" s="694"/>
    </row>
    <row r="170" spans="1:10" ht="24.75" customHeight="1">
      <c r="A170" s="691"/>
      <c r="B170" s="684" t="s">
        <v>47</v>
      </c>
      <c r="C170" s="682"/>
      <c r="D170" s="682"/>
      <c r="E170" s="682"/>
      <c r="F170" s="718"/>
      <c r="G170" s="2041" t="s">
        <v>1503</v>
      </c>
      <c r="H170" s="2038"/>
      <c r="I170" s="800" t="s">
        <v>830</v>
      </c>
      <c r="J170" s="801" t="s">
        <v>949</v>
      </c>
    </row>
    <row r="171" spans="1:10" ht="12.75">
      <c r="A171" s="691"/>
      <c r="B171" s="684"/>
      <c r="C171" s="682"/>
      <c r="D171" s="682"/>
      <c r="E171" s="682"/>
      <c r="F171" s="718"/>
      <c r="G171" s="715"/>
      <c r="H171" s="343"/>
      <c r="I171" s="343"/>
      <c r="J171" s="697"/>
    </row>
    <row r="172" spans="1:10" ht="13.5" thickBot="1">
      <c r="A172" s="689"/>
      <c r="B172" s="692"/>
      <c r="C172" s="805"/>
      <c r="D172" s="805"/>
      <c r="E172" s="805"/>
      <c r="F172" s="663"/>
      <c r="G172" s="698"/>
      <c r="H172" s="698"/>
      <c r="I172" s="698"/>
      <c r="J172" s="699"/>
    </row>
    <row r="173" spans="1:10" ht="12.75">
      <c r="A173" s="691"/>
      <c r="B173" s="684"/>
      <c r="C173" s="343"/>
      <c r="D173" s="343"/>
      <c r="E173" s="343"/>
      <c r="F173" s="806"/>
      <c r="G173" s="343"/>
      <c r="H173" s="343"/>
      <c r="I173" s="343"/>
      <c r="J173" s="697"/>
    </row>
    <row r="174" spans="1:10" ht="49.5" customHeight="1">
      <c r="A174" s="798" t="s">
        <v>1505</v>
      </c>
      <c r="B174" s="2045" t="s">
        <v>1508</v>
      </c>
      <c r="C174" s="2046"/>
      <c r="D174" s="2046"/>
      <c r="E174" s="2046"/>
      <c r="F174" s="2046"/>
      <c r="G174" s="343"/>
      <c r="H174" s="744" t="s">
        <v>830</v>
      </c>
      <c r="I174" s="343"/>
      <c r="J174" s="748" t="s">
        <v>949</v>
      </c>
    </row>
    <row r="175" spans="1:10" ht="12.75">
      <c r="A175" s="1003"/>
      <c r="B175" s="166"/>
      <c r="C175" s="21"/>
      <c r="D175" s="21"/>
      <c r="E175" s="21"/>
      <c r="F175" s="21"/>
      <c r="G175" s="21"/>
      <c r="H175" s="21"/>
      <c r="I175" s="21"/>
      <c r="J175" s="153"/>
    </row>
    <row r="176" spans="1:10" ht="15">
      <c r="A176" s="691"/>
      <c r="B176" s="2123" t="s">
        <v>1504</v>
      </c>
      <c r="C176" s="2121"/>
      <c r="D176" s="2121"/>
      <c r="E176" s="2121"/>
      <c r="F176" s="2121"/>
      <c r="G176" s="21"/>
      <c r="H176" s="21"/>
      <c r="I176" s="21"/>
      <c r="J176" s="153"/>
    </row>
    <row r="177" spans="1:10" ht="12.75">
      <c r="A177" s="691"/>
      <c r="B177" s="807"/>
      <c r="C177" s="144"/>
      <c r="D177" s="144"/>
      <c r="E177" s="144"/>
      <c r="F177" s="144"/>
      <c r="G177" s="21"/>
      <c r="H177" s="21"/>
      <c r="I177" s="21"/>
      <c r="J177" s="153"/>
    </row>
    <row r="178" spans="1:10" ht="12.75">
      <c r="A178" s="691"/>
      <c r="B178" s="2124"/>
      <c r="C178" s="2125"/>
      <c r="D178" s="2125"/>
      <c r="E178" s="2125"/>
      <c r="F178" s="2125"/>
      <c r="G178" s="2125"/>
      <c r="H178" s="2125"/>
      <c r="I178" s="2125"/>
      <c r="J178" s="2126"/>
    </row>
    <row r="179" spans="1:10" ht="12.75">
      <c r="A179" s="691"/>
      <c r="B179" s="2127"/>
      <c r="C179" s="2128"/>
      <c r="D179" s="2128"/>
      <c r="E179" s="2128"/>
      <c r="F179" s="2128"/>
      <c r="G179" s="2128"/>
      <c r="H179" s="2128"/>
      <c r="I179" s="2128"/>
      <c r="J179" s="2129"/>
    </row>
    <row r="180" spans="1:10" ht="13.5" thickBot="1">
      <c r="A180" s="689"/>
      <c r="B180" s="2134"/>
      <c r="C180" s="2135"/>
      <c r="D180" s="2135"/>
      <c r="E180" s="2135"/>
      <c r="F180" s="2135"/>
      <c r="G180" s="2135"/>
      <c r="H180" s="2135"/>
      <c r="I180" s="2135"/>
      <c r="J180" s="2136"/>
    </row>
    <row r="181" spans="1:10" ht="12.75">
      <c r="A181" s="690"/>
      <c r="J181" s="153"/>
    </row>
    <row r="182" spans="1:10" ht="60" customHeight="1">
      <c r="A182" s="798" t="s">
        <v>178</v>
      </c>
      <c r="B182" s="2045" t="s">
        <v>1506</v>
      </c>
      <c r="C182" s="2046"/>
      <c r="D182" s="2046"/>
      <c r="E182" s="2046"/>
      <c r="F182" s="2046"/>
      <c r="G182" s="2046"/>
      <c r="H182" s="341" t="s">
        <v>830</v>
      </c>
      <c r="J182" s="742" t="s">
        <v>949</v>
      </c>
    </row>
    <row r="183" spans="1:10" ht="12.75">
      <c r="A183" s="700"/>
      <c r="B183" s="83"/>
      <c r="C183" s="83"/>
      <c r="D183" s="18"/>
      <c r="E183" s="342"/>
      <c r="F183" s="18"/>
      <c r="G183" s="331"/>
      <c r="H183" s="331"/>
      <c r="I183" s="331"/>
      <c r="J183" s="704"/>
    </row>
    <row r="184" spans="1:10" ht="15.75" thickBot="1">
      <c r="A184" s="701"/>
      <c r="B184" s="604" t="s">
        <v>205</v>
      </c>
      <c r="C184" s="631"/>
      <c r="D184" s="631"/>
      <c r="E184" s="808"/>
      <c r="F184" s="631"/>
      <c r="G184" s="702"/>
      <c r="H184" s="702"/>
      <c r="I184" s="702"/>
      <c r="J184" s="705"/>
    </row>
    <row r="185" spans="1:10" ht="12.75">
      <c r="A185" s="703"/>
      <c r="B185" s="83"/>
      <c r="C185" s="83"/>
      <c r="D185" s="18"/>
      <c r="E185" s="342"/>
      <c r="F185" s="18"/>
      <c r="G185" s="331"/>
      <c r="H185" s="331"/>
      <c r="I185" s="331"/>
      <c r="J185" s="331"/>
    </row>
    <row r="186" spans="1:10" ht="12.75">
      <c r="A186" s="334" t="s">
        <v>1175</v>
      </c>
      <c r="B186" s="85"/>
      <c r="C186" s="85"/>
      <c r="D186" s="85"/>
      <c r="E186" s="334"/>
      <c r="F186" s="85"/>
      <c r="G186" s="2060" t="s">
        <v>1164</v>
      </c>
      <c r="H186" s="2060"/>
      <c r="I186" s="2060"/>
      <c r="J186" s="2060"/>
    </row>
    <row r="187" spans="1:10" ht="12.75">
      <c r="A187" s="342" t="s">
        <v>315</v>
      </c>
      <c r="B187" s="83"/>
      <c r="C187" s="83"/>
      <c r="D187" s="18"/>
      <c r="E187" s="342"/>
      <c r="F187" s="18"/>
      <c r="G187" s="2059" t="s">
        <v>316</v>
      </c>
      <c r="H187" s="2059"/>
      <c r="I187" s="2059"/>
      <c r="J187" s="2059"/>
    </row>
    <row r="188" spans="1:10" ht="12.75">
      <c r="A188" s="342"/>
      <c r="B188" s="83"/>
      <c r="C188" s="83"/>
      <c r="D188" s="18"/>
      <c r="E188" s="342"/>
      <c r="F188" s="18"/>
      <c r="G188" s="331"/>
      <c r="H188" s="331"/>
      <c r="I188" s="331"/>
      <c r="J188" s="331"/>
    </row>
    <row r="189" spans="1:10" ht="12.75">
      <c r="A189" s="342"/>
      <c r="B189" s="83"/>
      <c r="C189" s="83"/>
      <c r="D189" s="18"/>
      <c r="E189" s="342"/>
      <c r="F189" s="18"/>
      <c r="G189" s="331"/>
      <c r="H189" s="331"/>
      <c r="I189" s="331"/>
      <c r="J189" s="331"/>
    </row>
    <row r="190" ht="12.75"/>
    <row r="191" ht="12.75"/>
    <row r="192" ht="12.75"/>
    <row r="193" ht="12.75"/>
    <row r="195" spans="1:10" ht="15.75">
      <c r="A195" s="341" t="s">
        <v>1174</v>
      </c>
      <c r="B195" s="723"/>
      <c r="C195" s="723"/>
      <c r="D195" s="341"/>
      <c r="E195" s="336"/>
      <c r="F195" s="724"/>
      <c r="G195" s="341"/>
      <c r="H195" s="341"/>
      <c r="I195" s="341"/>
      <c r="J195" s="341"/>
    </row>
    <row r="196" spans="1:10" ht="15.75">
      <c r="A196" s="725" t="s">
        <v>319</v>
      </c>
      <c r="B196" s="723"/>
      <c r="C196" s="723"/>
      <c r="D196" s="341"/>
      <c r="E196" s="336"/>
      <c r="F196" s="724"/>
      <c r="G196" s="341"/>
      <c r="H196" s="341"/>
      <c r="I196" s="341"/>
      <c r="J196" s="341"/>
    </row>
    <row r="197" spans="1:10" ht="16.5" thickBot="1">
      <c r="A197" s="725"/>
      <c r="B197" s="723"/>
      <c r="C197" s="723"/>
      <c r="D197" s="341"/>
      <c r="E197" s="336"/>
      <c r="F197" s="724"/>
      <c r="G197" s="341"/>
      <c r="H197" s="341"/>
      <c r="I197" s="341"/>
      <c r="J197" s="341"/>
    </row>
    <row r="198" spans="1:10" ht="16.5" thickTop="1">
      <c r="A198" s="726"/>
      <c r="B198" s="727"/>
      <c r="C198" s="727"/>
      <c r="D198" s="727"/>
      <c r="E198" s="727"/>
      <c r="F198" s="727"/>
      <c r="G198" s="728"/>
      <c r="H198" s="729"/>
      <c r="I198" s="729"/>
      <c r="J198" s="730"/>
    </row>
    <row r="199" spans="1:10" ht="15.75" thickBot="1">
      <c r="A199" s="337" t="s">
        <v>983</v>
      </c>
      <c r="B199" s="340"/>
      <c r="C199" s="731"/>
      <c r="D199" s="731"/>
      <c r="E199" s="731"/>
      <c r="F199" s="731"/>
      <c r="G199" s="2064">
        <f>'Cover '!F5</f>
        <v>0</v>
      </c>
      <c r="H199" s="2132"/>
      <c r="I199" s="2132"/>
      <c r="J199" s="2133"/>
    </row>
    <row r="200" spans="1:10" ht="15">
      <c r="A200" s="337"/>
      <c r="B200" s="340"/>
      <c r="C200" s="340"/>
      <c r="D200" s="340"/>
      <c r="E200" s="340"/>
      <c r="F200" s="340"/>
      <c r="G200" s="734"/>
      <c r="H200" s="734"/>
      <c r="I200" s="734"/>
      <c r="J200" s="735"/>
    </row>
    <row r="201" spans="1:10" ht="15.75" thickBot="1">
      <c r="A201" s="337" t="s">
        <v>1524</v>
      </c>
      <c r="B201" s="340"/>
      <c r="C201" s="731"/>
      <c r="D201" s="731"/>
      <c r="E201" s="731"/>
      <c r="F201" s="731"/>
      <c r="G201" s="2064">
        <f>'Cover '!F7</f>
        <v>0</v>
      </c>
      <c r="H201" s="2132"/>
      <c r="I201" s="2132"/>
      <c r="J201" s="2133"/>
    </row>
    <row r="202" spans="1:10" ht="15.75" thickBot="1">
      <c r="A202" s="338"/>
      <c r="B202" s="736"/>
      <c r="C202" s="736"/>
      <c r="D202" s="736"/>
      <c r="E202" s="736"/>
      <c r="F202" s="736"/>
      <c r="G202" s="736"/>
      <c r="H202" s="736"/>
      <c r="I202" s="736"/>
      <c r="J202" s="737"/>
    </row>
    <row r="203" ht="13.5" thickTop="1">
      <c r="A203" s="1"/>
    </row>
    <row r="204" spans="1:9" ht="12.75">
      <c r="A204" s="2046" t="s">
        <v>999</v>
      </c>
      <c r="B204" s="2046"/>
      <c r="C204" s="2046"/>
      <c r="D204" s="2046"/>
      <c r="E204" s="2046"/>
      <c r="F204" s="2046"/>
      <c r="G204" s="2046"/>
      <c r="H204" s="2046"/>
      <c r="I204" s="2046"/>
    </row>
    <row r="205" spans="1:9" ht="17.25" customHeight="1">
      <c r="A205" s="2046"/>
      <c r="B205" s="2046"/>
      <c r="C205" s="2046"/>
      <c r="D205" s="2046"/>
      <c r="E205" s="2046"/>
      <c r="F205" s="2046"/>
      <c r="G205" s="2046"/>
      <c r="H205" s="2046"/>
      <c r="I205" s="2046"/>
    </row>
    <row r="206" spans="1:9" ht="15.75" thickBot="1">
      <c r="A206" s="2046"/>
      <c r="B206" s="2046"/>
      <c r="C206" s="2046"/>
      <c r="D206" s="2046"/>
      <c r="E206" s="2046"/>
      <c r="F206" s="2046"/>
      <c r="G206" s="2046"/>
      <c r="H206" s="2046"/>
      <c r="I206" s="2046"/>
    </row>
    <row r="207" spans="1:10" ht="13.5" thickTop="1">
      <c r="A207" s="763"/>
      <c r="B207" s="764"/>
      <c r="C207" s="764"/>
      <c r="D207" s="764"/>
      <c r="E207" s="764"/>
      <c r="F207" s="764"/>
      <c r="G207" s="764"/>
      <c r="H207" s="764"/>
      <c r="I207" s="764"/>
      <c r="J207" s="765"/>
    </row>
    <row r="208" spans="1:10" ht="12.75">
      <c r="A208" s="766"/>
      <c r="B208" s="21"/>
      <c r="C208" s="21"/>
      <c r="D208" s="21"/>
      <c r="E208" s="21"/>
      <c r="F208" s="21"/>
      <c r="G208" s="21"/>
      <c r="H208" s="21"/>
      <c r="I208" s="21"/>
      <c r="J208" s="767"/>
    </row>
    <row r="209" spans="1:10" ht="12.75">
      <c r="A209" s="766"/>
      <c r="B209" s="21"/>
      <c r="C209" s="21"/>
      <c r="D209" s="21"/>
      <c r="E209" s="21"/>
      <c r="F209" s="21"/>
      <c r="G209" s="21"/>
      <c r="H209" s="21"/>
      <c r="I209" s="21"/>
      <c r="J209" s="767"/>
    </row>
    <row r="210" spans="1:10" ht="12.75">
      <c r="A210" s="766"/>
      <c r="B210" s="21"/>
      <c r="C210" s="21"/>
      <c r="D210" s="21"/>
      <c r="E210" s="21"/>
      <c r="F210" s="21"/>
      <c r="G210" s="21"/>
      <c r="H210" s="21"/>
      <c r="I210" s="21"/>
      <c r="J210" s="767"/>
    </row>
    <row r="211" spans="1:10" ht="12.75">
      <c r="A211" s="766"/>
      <c r="B211" s="21"/>
      <c r="C211" s="21"/>
      <c r="D211" s="21"/>
      <c r="E211" s="21"/>
      <c r="F211" s="21"/>
      <c r="G211" s="21"/>
      <c r="H211" s="21"/>
      <c r="I211" s="21"/>
      <c r="J211" s="767"/>
    </row>
    <row r="212" spans="1:10" ht="12.75">
      <c r="A212" s="766"/>
      <c r="B212" s="21"/>
      <c r="C212" s="21"/>
      <c r="D212" s="21"/>
      <c r="E212" s="21"/>
      <c r="F212" s="21"/>
      <c r="G212" s="21"/>
      <c r="H212" s="21"/>
      <c r="I212" s="21"/>
      <c r="J212" s="767"/>
    </row>
    <row r="213" spans="1:10" ht="12.75">
      <c r="A213" s="766"/>
      <c r="B213" s="21"/>
      <c r="C213" s="21"/>
      <c r="D213" s="21"/>
      <c r="E213" s="21"/>
      <c r="F213" s="21"/>
      <c r="G213" s="21"/>
      <c r="H213" s="21"/>
      <c r="I213" s="21"/>
      <c r="J213" s="767"/>
    </row>
    <row r="214" spans="1:10" ht="12.75">
      <c r="A214" s="766"/>
      <c r="B214" s="21"/>
      <c r="C214" s="21"/>
      <c r="D214" s="21"/>
      <c r="E214" s="21"/>
      <c r="F214" s="21"/>
      <c r="G214" s="21"/>
      <c r="H214" s="21"/>
      <c r="I214" s="21"/>
      <c r="J214" s="767"/>
    </row>
    <row r="215" spans="1:10" ht="12.75">
      <c r="A215" s="766"/>
      <c r="B215" s="21"/>
      <c r="C215" s="21"/>
      <c r="D215" s="21"/>
      <c r="E215" s="21"/>
      <c r="F215" s="21"/>
      <c r="G215" s="21"/>
      <c r="H215" s="21"/>
      <c r="I215" s="21"/>
      <c r="J215" s="767"/>
    </row>
    <row r="216" spans="1:10" ht="12.75">
      <c r="A216" s="766"/>
      <c r="B216" s="21"/>
      <c r="C216" s="21"/>
      <c r="D216" s="21"/>
      <c r="E216" s="21"/>
      <c r="F216" s="21"/>
      <c r="G216" s="21"/>
      <c r="H216" s="21"/>
      <c r="I216" s="21"/>
      <c r="J216" s="767"/>
    </row>
    <row r="217" spans="1:10" ht="12.75">
      <c r="A217" s="766"/>
      <c r="B217" s="21"/>
      <c r="C217" s="21"/>
      <c r="D217" s="21"/>
      <c r="E217" s="21"/>
      <c r="F217" s="21"/>
      <c r="G217" s="21"/>
      <c r="H217" s="21"/>
      <c r="I217" s="21"/>
      <c r="J217" s="767"/>
    </row>
    <row r="218" spans="1:10" ht="12.75">
      <c r="A218" s="766"/>
      <c r="B218" s="21"/>
      <c r="C218" s="21"/>
      <c r="D218" s="21"/>
      <c r="E218" s="21"/>
      <c r="F218" s="21"/>
      <c r="G218" s="21"/>
      <c r="H218" s="21"/>
      <c r="I218" s="21"/>
      <c r="J218" s="767"/>
    </row>
    <row r="219" spans="1:10" ht="12.75">
      <c r="A219" s="766"/>
      <c r="B219" s="21"/>
      <c r="C219" s="21"/>
      <c r="D219" s="21"/>
      <c r="E219" s="21"/>
      <c r="F219" s="21"/>
      <c r="G219" s="21"/>
      <c r="H219" s="21"/>
      <c r="I219" s="21"/>
      <c r="J219" s="767"/>
    </row>
    <row r="220" spans="1:10" ht="12.75">
      <c r="A220" s="766"/>
      <c r="B220" s="21"/>
      <c r="C220" s="21"/>
      <c r="D220" s="21"/>
      <c r="E220" s="21"/>
      <c r="F220" s="21"/>
      <c r="G220" s="21"/>
      <c r="H220" s="21"/>
      <c r="I220" s="21"/>
      <c r="J220" s="767"/>
    </row>
    <row r="221" spans="1:10" ht="12.75">
      <c r="A221" s="766"/>
      <c r="B221" s="21"/>
      <c r="C221" s="21"/>
      <c r="D221" s="21"/>
      <c r="E221" s="21"/>
      <c r="F221" s="21"/>
      <c r="G221" s="21"/>
      <c r="H221" s="21"/>
      <c r="I221" s="21"/>
      <c r="J221" s="767"/>
    </row>
    <row r="222" spans="1:10" ht="12.75">
      <c r="A222" s="766"/>
      <c r="B222" s="21"/>
      <c r="C222" s="21"/>
      <c r="D222" s="21"/>
      <c r="E222" s="21"/>
      <c r="F222" s="21"/>
      <c r="G222" s="21"/>
      <c r="H222" s="21"/>
      <c r="I222" s="21"/>
      <c r="J222" s="767"/>
    </row>
    <row r="223" spans="1:10" ht="12.75">
      <c r="A223" s="766"/>
      <c r="B223" s="21"/>
      <c r="C223" s="21"/>
      <c r="D223" s="21"/>
      <c r="E223" s="21"/>
      <c r="F223" s="21"/>
      <c r="G223" s="21"/>
      <c r="H223" s="21"/>
      <c r="I223" s="21"/>
      <c r="J223" s="767"/>
    </row>
    <row r="224" spans="1:10" ht="12.75">
      <c r="A224" s="766"/>
      <c r="B224" s="21"/>
      <c r="C224" s="21"/>
      <c r="D224" s="21"/>
      <c r="E224" s="21"/>
      <c r="F224" s="21"/>
      <c r="G224" s="21"/>
      <c r="H224" s="21"/>
      <c r="I224" s="21"/>
      <c r="J224" s="767"/>
    </row>
    <row r="225" spans="1:10" ht="12.75">
      <c r="A225" s="766"/>
      <c r="B225" s="21"/>
      <c r="C225" s="21"/>
      <c r="D225" s="21"/>
      <c r="E225" s="21"/>
      <c r="F225" s="21"/>
      <c r="G225" s="21"/>
      <c r="H225" s="21"/>
      <c r="I225" s="21"/>
      <c r="J225" s="767"/>
    </row>
    <row r="226" spans="1:10" ht="12.75">
      <c r="A226" s="766"/>
      <c r="B226" s="21"/>
      <c r="C226" s="21"/>
      <c r="D226" s="21"/>
      <c r="E226" s="21"/>
      <c r="F226" s="21"/>
      <c r="G226" s="21"/>
      <c r="H226" s="21"/>
      <c r="I226" s="21"/>
      <c r="J226" s="767"/>
    </row>
    <row r="227" spans="1:10" ht="12.75">
      <c r="A227" s="766"/>
      <c r="B227" s="21"/>
      <c r="C227" s="21"/>
      <c r="D227" s="21"/>
      <c r="E227" s="21"/>
      <c r="F227" s="21"/>
      <c r="G227" s="21"/>
      <c r="H227" s="21"/>
      <c r="I227" s="21"/>
      <c r="J227" s="767"/>
    </row>
    <row r="228" spans="1:10" ht="12.75">
      <c r="A228" s="766"/>
      <c r="B228" s="21"/>
      <c r="C228" s="21"/>
      <c r="D228" s="21"/>
      <c r="E228" s="21"/>
      <c r="F228" s="21"/>
      <c r="G228" s="21"/>
      <c r="H228" s="21"/>
      <c r="I228" s="21"/>
      <c r="J228" s="767"/>
    </row>
    <row r="229" spans="1:10" ht="12.75">
      <c r="A229" s="766"/>
      <c r="B229" s="21"/>
      <c r="C229" s="21"/>
      <c r="D229" s="21"/>
      <c r="E229" s="21"/>
      <c r="F229" s="21"/>
      <c r="G229" s="21"/>
      <c r="H229" s="21"/>
      <c r="I229" s="21"/>
      <c r="J229" s="767"/>
    </row>
    <row r="230" spans="1:10" ht="12.75">
      <c r="A230" s="766"/>
      <c r="B230" s="21"/>
      <c r="C230" s="21"/>
      <c r="D230" s="21"/>
      <c r="E230" s="21"/>
      <c r="F230" s="21"/>
      <c r="G230" s="21"/>
      <c r="H230" s="21"/>
      <c r="I230" s="21"/>
      <c r="J230" s="767"/>
    </row>
    <row r="231" spans="1:10" ht="12.75">
      <c r="A231" s="766"/>
      <c r="B231" s="21"/>
      <c r="C231" s="21"/>
      <c r="D231" s="21"/>
      <c r="E231" s="21"/>
      <c r="F231" s="21"/>
      <c r="G231" s="21"/>
      <c r="H231" s="21"/>
      <c r="I231" s="21"/>
      <c r="J231" s="767"/>
    </row>
    <row r="232" spans="1:10" ht="12.75">
      <c r="A232" s="766"/>
      <c r="B232" s="21"/>
      <c r="C232" s="21"/>
      <c r="D232" s="21"/>
      <c r="E232" s="21"/>
      <c r="F232" s="21"/>
      <c r="G232" s="21"/>
      <c r="H232" s="21"/>
      <c r="I232" s="21"/>
      <c r="J232" s="767"/>
    </row>
    <row r="233" spans="1:10" ht="12.75">
      <c r="A233" s="766"/>
      <c r="B233" s="21"/>
      <c r="C233" s="21"/>
      <c r="D233" s="21"/>
      <c r="E233" s="21"/>
      <c r="F233" s="21"/>
      <c r="G233" s="21"/>
      <c r="H233" s="21"/>
      <c r="I233" s="21"/>
      <c r="J233" s="767"/>
    </row>
    <row r="234" spans="1:10" ht="12.75">
      <c r="A234" s="766"/>
      <c r="B234" s="21"/>
      <c r="C234" s="21"/>
      <c r="D234" s="21"/>
      <c r="E234" s="21"/>
      <c r="F234" s="21"/>
      <c r="G234" s="21"/>
      <c r="H234" s="21"/>
      <c r="I234" s="21"/>
      <c r="J234" s="767"/>
    </row>
    <row r="235" spans="1:10" ht="12.75">
      <c r="A235" s="766"/>
      <c r="B235" s="21"/>
      <c r="C235" s="21"/>
      <c r="D235" s="21"/>
      <c r="E235" s="21"/>
      <c r="F235" s="21"/>
      <c r="G235" s="21"/>
      <c r="H235" s="21"/>
      <c r="I235" s="21"/>
      <c r="J235" s="767"/>
    </row>
    <row r="236" spans="1:10" ht="12.75">
      <c r="A236" s="766"/>
      <c r="B236" s="21"/>
      <c r="C236" s="21"/>
      <c r="D236" s="21"/>
      <c r="E236" s="21"/>
      <c r="F236" s="21"/>
      <c r="G236" s="21"/>
      <c r="H236" s="21"/>
      <c r="I236" s="21"/>
      <c r="J236" s="767"/>
    </row>
    <row r="237" spans="1:10" ht="12.75">
      <c r="A237" s="766"/>
      <c r="B237" s="21"/>
      <c r="C237" s="21"/>
      <c r="D237" s="21"/>
      <c r="E237" s="21"/>
      <c r="F237" s="21"/>
      <c r="G237" s="21"/>
      <c r="H237" s="21"/>
      <c r="I237" s="21"/>
      <c r="J237" s="767"/>
    </row>
    <row r="238" spans="1:10" ht="13.5" thickBot="1">
      <c r="A238" s="768"/>
      <c r="B238" s="769"/>
      <c r="C238" s="769"/>
      <c r="D238" s="769"/>
      <c r="E238" s="769"/>
      <c r="F238" s="769"/>
      <c r="G238" s="769"/>
      <c r="H238" s="769"/>
      <c r="I238" s="769"/>
      <c r="J238" s="770"/>
    </row>
    <row r="239" spans="1:10" ht="13.5" thickTop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2.75">
      <c r="A244" s="334" t="s">
        <v>1176</v>
      </c>
      <c r="B244" s="85"/>
      <c r="C244" s="85"/>
      <c r="D244" s="85"/>
      <c r="E244" s="334"/>
      <c r="F244" s="85"/>
      <c r="G244" s="2060" t="s">
        <v>1145</v>
      </c>
      <c r="H244" s="2060"/>
      <c r="I244" s="2060"/>
      <c r="J244" s="2060"/>
    </row>
    <row r="245" spans="1:10" ht="12.75">
      <c r="A245" s="342" t="s">
        <v>318</v>
      </c>
      <c r="B245" s="83"/>
      <c r="C245" s="83"/>
      <c r="D245" s="18"/>
      <c r="E245" s="342"/>
      <c r="F245" s="18"/>
      <c r="G245" s="2059" t="s">
        <v>317</v>
      </c>
      <c r="H245" s="2059"/>
      <c r="I245" s="2059"/>
      <c r="J245" s="2059"/>
    </row>
    <row r="246" spans="1:10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</sheetData>
  <mergeCells count="74">
    <mergeCell ref="G201:J201"/>
    <mergeCell ref="G107:J107"/>
    <mergeCell ref="G109:J109"/>
    <mergeCell ref="G152:J152"/>
    <mergeCell ref="G199:J199"/>
    <mergeCell ref="B180:J180"/>
    <mergeCell ref="B182:G182"/>
    <mergeCell ref="G186:J186"/>
    <mergeCell ref="G187:J187"/>
    <mergeCell ref="B174:F174"/>
    <mergeCell ref="G8:J8"/>
    <mergeCell ref="G10:J10"/>
    <mergeCell ref="G55:J55"/>
    <mergeCell ref="G57:J57"/>
    <mergeCell ref="B176:F176"/>
    <mergeCell ref="B178:J178"/>
    <mergeCell ref="B179:J179"/>
    <mergeCell ref="B160:F160"/>
    <mergeCell ref="G160:J160"/>
    <mergeCell ref="G161:H161"/>
    <mergeCell ref="G162:H162"/>
    <mergeCell ref="G165:H165"/>
    <mergeCell ref="G166:H166"/>
    <mergeCell ref="G169:H169"/>
    <mergeCell ref="G170:H170"/>
    <mergeCell ref="B157:F158"/>
    <mergeCell ref="A2:A3"/>
    <mergeCell ref="B83:H83"/>
    <mergeCell ref="B37:E37"/>
    <mergeCell ref="G44:J44"/>
    <mergeCell ref="G45:J45"/>
    <mergeCell ref="G61:H61"/>
    <mergeCell ref="G87:H87"/>
    <mergeCell ref="G95:J95"/>
    <mergeCell ref="G96:J96"/>
    <mergeCell ref="B89:G89"/>
    <mergeCell ref="A204:I205"/>
    <mergeCell ref="A206:I206"/>
    <mergeCell ref="D134:E134"/>
    <mergeCell ref="D135:E135"/>
    <mergeCell ref="D136:E136"/>
    <mergeCell ref="D137:E137"/>
    <mergeCell ref="D138:E138"/>
    <mergeCell ref="D139:E139"/>
    <mergeCell ref="G244:J244"/>
    <mergeCell ref="B136:C136"/>
    <mergeCell ref="F134:G134"/>
    <mergeCell ref="F135:G135"/>
    <mergeCell ref="F136:G136"/>
    <mergeCell ref="H134:I134"/>
    <mergeCell ref="H135:I135"/>
    <mergeCell ref="H136:I136"/>
    <mergeCell ref="B138:C138"/>
    <mergeCell ref="B139:C139"/>
    <mergeCell ref="G245:J245"/>
    <mergeCell ref="B113:F113"/>
    <mergeCell ref="B121:F121"/>
    <mergeCell ref="B130:F130"/>
    <mergeCell ref="B133:C133"/>
    <mergeCell ref="D133:E133"/>
    <mergeCell ref="F133:G133"/>
    <mergeCell ref="H133:I133"/>
    <mergeCell ref="B134:C134"/>
    <mergeCell ref="B135:C135"/>
    <mergeCell ref="B32:F32"/>
    <mergeCell ref="H137:I137"/>
    <mergeCell ref="G141:J141"/>
    <mergeCell ref="G142:J142"/>
    <mergeCell ref="F137:G137"/>
    <mergeCell ref="F138:G138"/>
    <mergeCell ref="F139:G139"/>
    <mergeCell ref="H138:I138"/>
    <mergeCell ref="H139:I139"/>
    <mergeCell ref="B137:C137"/>
  </mergeCells>
  <printOptions/>
  <pageMargins left="0.75" right="0.75" top="1" bottom="1" header="0.5" footer="0.5"/>
  <pageSetup horizontalDpi="600" verticalDpi="600" orientation="portrait" paperSize="9" scale="88" r:id="rId2"/>
  <rowBreaks count="4" manualBreakCount="4">
    <brk id="46" max="255" man="1"/>
    <brk id="97" max="255" man="1"/>
    <brk id="142" max="9" man="1"/>
    <brk id="18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01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5" width="8.28125" style="1" customWidth="1"/>
    <col min="6" max="6" width="10.7109375" style="1" customWidth="1"/>
    <col min="7" max="7" width="13.140625" style="1" bestFit="1" customWidth="1"/>
    <col min="8" max="8" width="12.7109375" style="1" bestFit="1" customWidth="1"/>
    <col min="9" max="9" width="10.7109375" style="1" customWidth="1"/>
    <col min="10" max="16384" width="9.140625" style="1" customWidth="1"/>
  </cols>
  <sheetData>
    <row r="1" ht="12.75"/>
    <row r="2" ht="12.75"/>
    <row r="3" ht="12.75"/>
    <row r="4" ht="12.75"/>
    <row r="5" spans="1:9" ht="15">
      <c r="A5" s="341" t="s">
        <v>1174</v>
      </c>
      <c r="B5" s="79"/>
      <c r="H5" s="2110"/>
      <c r="I5" s="2156"/>
    </row>
    <row r="6" spans="1:3" ht="15.75">
      <c r="A6" s="725" t="s">
        <v>1052</v>
      </c>
      <c r="B6" s="18"/>
      <c r="C6" s="18"/>
    </row>
    <row r="7" ht="15.75" thickBot="1">
      <c r="A7" s="341"/>
    </row>
    <row r="8" spans="1:9" ht="13.5" thickTop="1">
      <c r="A8" s="771"/>
      <c r="B8" s="483"/>
      <c r="C8" s="483"/>
      <c r="D8" s="483"/>
      <c r="E8" s="483"/>
      <c r="F8" s="483"/>
      <c r="G8" s="729"/>
      <c r="H8" s="729"/>
      <c r="I8" s="730"/>
    </row>
    <row r="9" spans="1:9" ht="15.75" thickBot="1">
      <c r="A9" s="337" t="s">
        <v>983</v>
      </c>
      <c r="B9" s="21"/>
      <c r="C9" s="343"/>
      <c r="D9" s="343"/>
      <c r="E9" s="343"/>
      <c r="F9" s="2064">
        <f>'Cover '!F5:J5</f>
        <v>0</v>
      </c>
      <c r="G9" s="2132"/>
      <c r="H9" s="2132"/>
      <c r="I9" s="2133"/>
    </row>
    <row r="10" spans="1:9" ht="12.75">
      <c r="A10" s="330"/>
      <c r="B10" s="21"/>
      <c r="C10" s="21"/>
      <c r="D10" s="21"/>
      <c r="E10" s="21"/>
      <c r="F10" s="21"/>
      <c r="G10" s="734"/>
      <c r="H10" s="734"/>
      <c r="I10" s="735"/>
    </row>
    <row r="11" spans="1:9" ht="15.75" thickBot="1">
      <c r="A11" s="337" t="s">
        <v>1524</v>
      </c>
      <c r="B11" s="21"/>
      <c r="C11" s="343"/>
      <c r="D11" s="343"/>
      <c r="E11" s="343"/>
      <c r="F11" s="2064">
        <f>'Cover '!F7:J7</f>
        <v>0</v>
      </c>
      <c r="G11" s="2132"/>
      <c r="H11" s="2132"/>
      <c r="I11" s="2133"/>
    </row>
    <row r="12" spans="1:9" ht="13.5" thickBot="1">
      <c r="A12" s="347"/>
      <c r="B12" s="717"/>
      <c r="C12" s="717"/>
      <c r="D12" s="717"/>
      <c r="E12" s="717"/>
      <c r="F12" s="717"/>
      <c r="G12" s="813"/>
      <c r="H12" s="813"/>
      <c r="I12" s="814"/>
    </row>
    <row r="13" spans="5:6" ht="16.5" thickTop="1">
      <c r="E13" s="2157"/>
      <c r="F13" s="2157"/>
    </row>
    <row r="14" ht="13.5" thickBot="1"/>
    <row r="15" spans="1:9" ht="22.5" customHeight="1" thickTop="1">
      <c r="A15" s="776" t="s">
        <v>1484</v>
      </c>
      <c r="B15" s="727"/>
      <c r="C15" s="727"/>
      <c r="D15" s="728"/>
      <c r="E15" s="2158" t="s">
        <v>1485</v>
      </c>
      <c r="F15" s="2159"/>
      <c r="G15" s="2160" t="s">
        <v>1486</v>
      </c>
      <c r="H15" s="2160"/>
      <c r="I15" s="2161"/>
    </row>
    <row r="16" spans="1:9" ht="21" customHeight="1">
      <c r="A16" s="337"/>
      <c r="B16" s="340"/>
      <c r="C16" s="340"/>
      <c r="D16" s="340"/>
      <c r="E16" s="816" t="s">
        <v>1487</v>
      </c>
      <c r="F16" s="817" t="s">
        <v>1488</v>
      </c>
      <c r="G16" s="816" t="s">
        <v>1487</v>
      </c>
      <c r="H16" s="816" t="s">
        <v>1489</v>
      </c>
      <c r="I16" s="821" t="s">
        <v>1489</v>
      </c>
    </row>
    <row r="17" spans="1:9" ht="21" customHeight="1">
      <c r="A17" s="337"/>
      <c r="B17" s="340"/>
      <c r="C17" s="340"/>
      <c r="D17" s="822"/>
      <c r="E17" s="602"/>
      <c r="F17" s="820"/>
      <c r="G17" s="602"/>
      <c r="H17" s="897" t="s">
        <v>1490</v>
      </c>
      <c r="I17" s="1303" t="s">
        <v>1491</v>
      </c>
    </row>
    <row r="18" spans="1:9" ht="22.5" customHeight="1">
      <c r="A18" s="819"/>
      <c r="B18" s="388"/>
      <c r="C18" s="388"/>
      <c r="D18" s="906"/>
      <c r="E18" s="753"/>
      <c r="F18" s="825" t="s">
        <v>1492</v>
      </c>
      <c r="G18" s="381"/>
      <c r="H18" s="574" t="s">
        <v>1492</v>
      </c>
      <c r="I18" s="818" t="s">
        <v>1492</v>
      </c>
    </row>
    <row r="19" spans="1:9" ht="22.5" customHeight="1">
      <c r="A19" s="337"/>
      <c r="B19" s="340"/>
      <c r="C19" s="340"/>
      <c r="D19" s="822"/>
      <c r="E19" s="1330"/>
      <c r="F19" s="1331"/>
      <c r="G19" s="1332"/>
      <c r="H19" s="1332"/>
      <c r="I19" s="1333"/>
    </row>
    <row r="20" spans="1:9" ht="24" customHeight="1">
      <c r="A20" s="337" t="s">
        <v>1493</v>
      </c>
      <c r="B20" s="340"/>
      <c r="C20" s="340"/>
      <c r="D20" s="824" t="s">
        <v>1494</v>
      </c>
      <c r="E20" s="1748"/>
      <c r="F20" s="1748"/>
      <c r="G20" s="1581"/>
      <c r="H20" s="1581"/>
      <c r="I20" s="1749"/>
    </row>
    <row r="21" spans="1:9" ht="21.75" customHeight="1">
      <c r="A21" s="337"/>
      <c r="B21" s="340"/>
      <c r="C21" s="340"/>
      <c r="D21" s="824" t="s">
        <v>1495</v>
      </c>
      <c r="E21" s="1750"/>
      <c r="F21" s="1601"/>
      <c r="G21" s="1575"/>
      <c r="H21" s="1575"/>
      <c r="I21" s="1751"/>
    </row>
    <row r="22" spans="1:9" ht="21" customHeight="1">
      <c r="A22" s="819"/>
      <c r="B22" s="388"/>
      <c r="C22" s="388"/>
      <c r="D22" s="826" t="s">
        <v>1496</v>
      </c>
      <c r="E22" s="1601"/>
      <c r="F22" s="1601"/>
      <c r="G22" s="1575"/>
      <c r="H22" s="1575"/>
      <c r="I22" s="1751"/>
    </row>
    <row r="23" spans="1:9" ht="19.5" customHeight="1">
      <c r="A23" s="337"/>
      <c r="B23" s="340"/>
      <c r="C23" s="340"/>
      <c r="D23" s="822"/>
      <c r="E23" s="1750"/>
      <c r="F23" s="1752"/>
      <c r="G23" s="1583"/>
      <c r="H23" s="1583"/>
      <c r="I23" s="1753"/>
    </row>
    <row r="24" spans="1:9" ht="22.5" customHeight="1">
      <c r="A24" s="337" t="s">
        <v>1511</v>
      </c>
      <c r="B24" s="340"/>
      <c r="C24" s="340"/>
      <c r="D24" s="824" t="s">
        <v>1512</v>
      </c>
      <c r="E24" s="1750"/>
      <c r="F24" s="1748"/>
      <c r="G24" s="1581"/>
      <c r="H24" s="1581"/>
      <c r="I24" s="1749"/>
    </row>
    <row r="25" spans="1:9" ht="21.75" customHeight="1">
      <c r="A25" s="337"/>
      <c r="B25" s="340"/>
      <c r="C25" s="340"/>
      <c r="D25" s="824" t="s">
        <v>1513</v>
      </c>
      <c r="E25" s="1601"/>
      <c r="F25" s="1601"/>
      <c r="G25" s="1575"/>
      <c r="H25" s="1575"/>
      <c r="I25" s="1751"/>
    </row>
    <row r="26" spans="1:9" ht="24.75" customHeight="1" thickBot="1">
      <c r="A26" s="338"/>
      <c r="B26" s="736"/>
      <c r="C26" s="736"/>
      <c r="D26" s="827" t="s">
        <v>1514</v>
      </c>
      <c r="E26" s="1754"/>
      <c r="F26" s="1755"/>
      <c r="G26" s="1756"/>
      <c r="H26" s="1756"/>
      <c r="I26" s="1757"/>
    </row>
    <row r="27" spans="1:9" ht="15.75" thickTop="1">
      <c r="A27" s="340"/>
      <c r="B27" s="340"/>
      <c r="C27" s="340"/>
      <c r="D27" s="828"/>
      <c r="E27" s="340"/>
      <c r="F27" s="731"/>
      <c r="G27" s="340"/>
      <c r="H27" s="829"/>
      <c r="I27" s="340"/>
    </row>
    <row r="28" spans="1:9" ht="15">
      <c r="A28" s="340"/>
      <c r="B28" s="340"/>
      <c r="C28" s="340"/>
      <c r="D28" s="828"/>
      <c r="E28" s="340"/>
      <c r="F28" s="731"/>
      <c r="G28" s="340"/>
      <c r="H28" s="829"/>
      <c r="I28" s="340"/>
    </row>
    <row r="29" spans="1:9" ht="15">
      <c r="A29" s="340"/>
      <c r="B29" s="340"/>
      <c r="C29" s="340"/>
      <c r="D29" s="828"/>
      <c r="E29" s="340"/>
      <c r="F29" s="731"/>
      <c r="G29" s="340"/>
      <c r="H29" s="829"/>
      <c r="I29" s="340"/>
    </row>
    <row r="30" spans="1:9" ht="15">
      <c r="A30" s="340"/>
      <c r="B30" s="340"/>
      <c r="C30" s="340"/>
      <c r="D30" s="828"/>
      <c r="E30" s="340"/>
      <c r="F30" s="731"/>
      <c r="G30" s="340"/>
      <c r="H30" s="829"/>
      <c r="I30" s="340"/>
    </row>
    <row r="31" spans="1:9" ht="15">
      <c r="A31" s="340"/>
      <c r="B31" s="340"/>
      <c r="C31" s="340"/>
      <c r="D31" s="828"/>
      <c r="E31" s="340"/>
      <c r="F31" s="731"/>
      <c r="G31" s="340"/>
      <c r="H31" s="829"/>
      <c r="I31" s="340"/>
    </row>
    <row r="32" spans="1:9" ht="15">
      <c r="A32" s="340"/>
      <c r="B32" s="340"/>
      <c r="C32" s="340"/>
      <c r="D32" s="828"/>
      <c r="E32" s="340"/>
      <c r="F32" s="731"/>
      <c r="G32" s="340"/>
      <c r="H32" s="829"/>
      <c r="I32" s="340"/>
    </row>
    <row r="33" spans="1:9" ht="15">
      <c r="A33" s="340"/>
      <c r="B33" s="340"/>
      <c r="C33" s="340"/>
      <c r="D33" s="828"/>
      <c r="E33" s="340"/>
      <c r="F33" s="731"/>
      <c r="G33" s="340"/>
      <c r="H33" s="829"/>
      <c r="I33" s="340"/>
    </row>
    <row r="34" spans="1:9" ht="15">
      <c r="A34" s="340"/>
      <c r="B34" s="340"/>
      <c r="C34" s="340"/>
      <c r="D34" s="828"/>
      <c r="E34" s="340"/>
      <c r="F34" s="731"/>
      <c r="G34" s="340"/>
      <c r="H34" s="829"/>
      <c r="I34" s="340"/>
    </row>
    <row r="35" spans="1:9" ht="15">
      <c r="A35" s="340"/>
      <c r="B35" s="340"/>
      <c r="C35" s="340"/>
      <c r="D35" s="828"/>
      <c r="E35" s="340"/>
      <c r="F35" s="731"/>
      <c r="G35" s="340"/>
      <c r="H35" s="829"/>
      <c r="I35" s="340"/>
    </row>
    <row r="36" spans="1:9" ht="15">
      <c r="A36" s="340"/>
      <c r="B36" s="340"/>
      <c r="C36" s="340"/>
      <c r="D36" s="828"/>
      <c r="E36" s="340"/>
      <c r="F36" s="731"/>
      <c r="G36" s="340"/>
      <c r="H36" s="829"/>
      <c r="I36" s="340"/>
    </row>
    <row r="37" spans="1:9" ht="15">
      <c r="A37" s="340"/>
      <c r="B37" s="340"/>
      <c r="C37" s="340"/>
      <c r="D37" s="828"/>
      <c r="E37" s="340"/>
      <c r="F37" s="731"/>
      <c r="G37" s="340"/>
      <c r="H37" s="829"/>
      <c r="I37" s="340"/>
    </row>
    <row r="38" spans="1:9" ht="15">
      <c r="A38" s="340"/>
      <c r="B38" s="340"/>
      <c r="C38" s="340"/>
      <c r="D38" s="828"/>
      <c r="E38" s="340"/>
      <c r="F38" s="731"/>
      <c r="G38" s="340"/>
      <c r="H38" s="829"/>
      <c r="I38" s="340"/>
    </row>
    <row r="39" spans="1:9" ht="15">
      <c r="A39" s="340"/>
      <c r="B39" s="340"/>
      <c r="C39" s="340"/>
      <c r="D39" s="828"/>
      <c r="E39" s="340"/>
      <c r="F39" s="731"/>
      <c r="G39" s="340"/>
      <c r="H39" s="829"/>
      <c r="I39" s="340"/>
    </row>
    <row r="40" spans="1:9" ht="15">
      <c r="A40" s="340"/>
      <c r="B40" s="340"/>
      <c r="C40" s="340"/>
      <c r="D40" s="828"/>
      <c r="E40" s="340"/>
      <c r="F40" s="731"/>
      <c r="G40" s="340"/>
      <c r="H40" s="829"/>
      <c r="I40" s="340"/>
    </row>
    <row r="41" spans="1:9" ht="15">
      <c r="A41" s="340"/>
      <c r="B41" s="340"/>
      <c r="C41" s="340"/>
      <c r="D41" s="828"/>
      <c r="E41" s="340"/>
      <c r="F41" s="731"/>
      <c r="G41" s="340"/>
      <c r="H41" s="829"/>
      <c r="I41" s="340"/>
    </row>
    <row r="42" spans="1:9" ht="15">
      <c r="A42" s="340"/>
      <c r="B42" s="340"/>
      <c r="C42" s="340"/>
      <c r="D42" s="828"/>
      <c r="E42" s="340"/>
      <c r="F42" s="731"/>
      <c r="G42" s="340"/>
      <c r="H42" s="829"/>
      <c r="I42" s="340"/>
    </row>
    <row r="43" spans="1:9" ht="15">
      <c r="A43" s="340"/>
      <c r="B43" s="340"/>
      <c r="C43" s="340"/>
      <c r="D43" s="828"/>
      <c r="E43" s="340"/>
      <c r="F43" s="731"/>
      <c r="G43" s="340"/>
      <c r="H43" s="829"/>
      <c r="I43" s="340"/>
    </row>
    <row r="44" spans="1:9" ht="15">
      <c r="A44" s="340"/>
      <c r="B44" s="340"/>
      <c r="C44" s="340"/>
      <c r="D44" s="828"/>
      <c r="E44" s="340"/>
      <c r="F44" s="731"/>
      <c r="G44" s="340"/>
      <c r="H44" s="829"/>
      <c r="I44" s="340"/>
    </row>
    <row r="45" spans="1:9" ht="15">
      <c r="A45" s="340"/>
      <c r="B45" s="340"/>
      <c r="C45" s="340"/>
      <c r="D45" s="828"/>
      <c r="E45" s="340"/>
      <c r="F45" s="731"/>
      <c r="G45" s="340"/>
      <c r="H45" s="829"/>
      <c r="I45" s="340"/>
    </row>
    <row r="46" spans="1:9" ht="15">
      <c r="A46" s="340"/>
      <c r="B46" s="340"/>
      <c r="C46" s="340"/>
      <c r="D46" s="828"/>
      <c r="E46" s="340"/>
      <c r="F46" s="731"/>
      <c r="G46" s="340"/>
      <c r="H46" s="829"/>
      <c r="I46" s="340"/>
    </row>
    <row r="47" spans="1:9" ht="15">
      <c r="A47" s="340"/>
      <c r="B47" s="340"/>
      <c r="C47" s="340"/>
      <c r="D47" s="828"/>
      <c r="E47" s="340"/>
      <c r="F47" s="731"/>
      <c r="G47" s="340"/>
      <c r="H47" s="829"/>
      <c r="I47" s="340"/>
    </row>
    <row r="48" spans="1:9" ht="15">
      <c r="A48" s="747"/>
      <c r="B48" s="747"/>
      <c r="C48" s="747"/>
      <c r="D48" s="747"/>
      <c r="E48" s="747"/>
      <c r="F48" s="747"/>
      <c r="G48" s="747"/>
      <c r="H48" s="747"/>
      <c r="I48" s="747"/>
    </row>
    <row r="49" spans="1:9" ht="12.75">
      <c r="A49" s="334" t="s">
        <v>1176</v>
      </c>
      <c r="B49" s="85"/>
      <c r="C49" s="85"/>
      <c r="D49" s="348"/>
      <c r="E49" s="348"/>
      <c r="F49" s="348"/>
      <c r="G49" s="2060" t="s">
        <v>1150</v>
      </c>
      <c r="H49" s="2060"/>
      <c r="I49" s="2060"/>
    </row>
    <row r="50" spans="1:9" ht="12.75">
      <c r="A50" s="342" t="s">
        <v>320</v>
      </c>
      <c r="B50" s="83"/>
      <c r="C50" s="83"/>
      <c r="D50" s="139"/>
      <c r="E50" s="349"/>
      <c r="F50" s="139"/>
      <c r="G50" s="2059" t="s">
        <v>321</v>
      </c>
      <c r="H50" s="2059"/>
      <c r="I50" s="2059"/>
    </row>
    <row r="52" ht="12.75"/>
    <row r="53" ht="12.75"/>
    <row r="54" ht="12.75"/>
    <row r="55" ht="12.75"/>
    <row r="57" spans="1:2" ht="15">
      <c r="A57" s="341" t="s">
        <v>1174</v>
      </c>
      <c r="B57" s="79"/>
    </row>
    <row r="58" spans="1:3" ht="15.75">
      <c r="A58" s="725" t="s">
        <v>348</v>
      </c>
      <c r="B58" s="18"/>
      <c r="C58" s="18"/>
    </row>
    <row r="59" ht="13.5" thickBot="1"/>
    <row r="60" spans="1:9" ht="13.5" thickTop="1">
      <c r="A60" s="771"/>
      <c r="B60" s="483"/>
      <c r="C60" s="483"/>
      <c r="D60" s="483"/>
      <c r="E60" s="483"/>
      <c r="F60" s="483"/>
      <c r="G60" s="729"/>
      <c r="H60" s="729"/>
      <c r="I60" s="730"/>
    </row>
    <row r="61" spans="1:9" ht="15.75" thickBot="1">
      <c r="A61" s="337" t="s">
        <v>983</v>
      </c>
      <c r="B61" s="21"/>
      <c r="C61" s="343"/>
      <c r="D61" s="343"/>
      <c r="E61" s="343"/>
      <c r="F61" s="2064">
        <f>'Cover '!F5:J5</f>
        <v>0</v>
      </c>
      <c r="G61" s="2132"/>
      <c r="H61" s="2132"/>
      <c r="I61" s="2133"/>
    </row>
    <row r="62" spans="1:9" ht="12.75">
      <c r="A62" s="330"/>
      <c r="B62" s="21"/>
      <c r="C62" s="21"/>
      <c r="D62" s="21"/>
      <c r="E62" s="21"/>
      <c r="F62" s="144"/>
      <c r="G62" s="144"/>
      <c r="H62" s="144"/>
      <c r="I62" s="1482"/>
    </row>
    <row r="63" spans="1:9" ht="15.75" thickBot="1">
      <c r="A63" s="337" t="s">
        <v>1524</v>
      </c>
      <c r="B63" s="21"/>
      <c r="C63" s="343"/>
      <c r="D63" s="343"/>
      <c r="E63" s="343"/>
      <c r="F63" s="2064">
        <f>'Cover '!F7:J7</f>
        <v>0</v>
      </c>
      <c r="G63" s="2132"/>
      <c r="H63" s="2132"/>
      <c r="I63" s="2133"/>
    </row>
    <row r="64" spans="1:9" ht="13.5" thickBot="1">
      <c r="A64" s="347"/>
      <c r="B64" s="717"/>
      <c r="C64" s="717"/>
      <c r="D64" s="717"/>
      <c r="E64" s="717"/>
      <c r="F64" s="1484"/>
      <c r="G64" s="1484"/>
      <c r="H64" s="1484"/>
      <c r="I64" s="1485"/>
    </row>
    <row r="65" ht="13.5" thickTop="1"/>
    <row r="66" ht="13.5" thickBot="1"/>
    <row r="67" spans="1:9" ht="15.75" thickTop="1">
      <c r="A67" s="2148" t="s">
        <v>1515</v>
      </c>
      <c r="B67" s="2149"/>
      <c r="C67" s="2149"/>
      <c r="D67" s="2149"/>
      <c r="E67" s="2149" t="s">
        <v>1525</v>
      </c>
      <c r="F67" s="2149"/>
      <c r="G67" s="830" t="s">
        <v>1526</v>
      </c>
      <c r="H67" s="830" t="s">
        <v>1527</v>
      </c>
      <c r="I67" s="831" t="s">
        <v>1488</v>
      </c>
    </row>
    <row r="68" spans="1:9" ht="15">
      <c r="A68" s="2150"/>
      <c r="B68" s="2151"/>
      <c r="C68" s="2151"/>
      <c r="D68" s="2151"/>
      <c r="E68" s="2151" t="s">
        <v>1528</v>
      </c>
      <c r="F68" s="2151"/>
      <c r="G68" s="741" t="s">
        <v>1529</v>
      </c>
      <c r="H68" s="741" t="s">
        <v>1530</v>
      </c>
      <c r="I68" s="1304" t="s">
        <v>1490</v>
      </c>
    </row>
    <row r="69" spans="1:9" ht="15.75" thickBot="1">
      <c r="A69" s="2152"/>
      <c r="B69" s="2153"/>
      <c r="C69" s="2153"/>
      <c r="D69" s="2153"/>
      <c r="E69" s="2162"/>
      <c r="F69" s="2163"/>
      <c r="G69" s="745"/>
      <c r="H69" s="745"/>
      <c r="I69" s="832" t="s">
        <v>1492</v>
      </c>
    </row>
    <row r="70" spans="1:9" ht="15">
      <c r="A70" s="2154"/>
      <c r="B70" s="2155"/>
      <c r="C70" s="2155"/>
      <c r="D70" s="2155"/>
      <c r="E70" s="2164"/>
      <c r="F70" s="2165"/>
      <c r="G70" s="1758"/>
      <c r="H70" s="1758"/>
      <c r="I70" s="1759"/>
    </row>
    <row r="71" spans="1:9" ht="15">
      <c r="A71" s="2140"/>
      <c r="B71" s="2141"/>
      <c r="C71" s="2141"/>
      <c r="D71" s="2141"/>
      <c r="E71" s="2144"/>
      <c r="F71" s="2145"/>
      <c r="G71" s="1760"/>
      <c r="H71" s="1760"/>
      <c r="I71" s="1761"/>
    </row>
    <row r="72" spans="1:9" ht="15">
      <c r="A72" s="2140"/>
      <c r="B72" s="2141"/>
      <c r="C72" s="2141"/>
      <c r="D72" s="2141"/>
      <c r="E72" s="2144"/>
      <c r="F72" s="2145"/>
      <c r="G72" s="1760"/>
      <c r="H72" s="1760"/>
      <c r="I72" s="1761"/>
    </row>
    <row r="73" spans="1:9" ht="15">
      <c r="A73" s="2140"/>
      <c r="B73" s="2141"/>
      <c r="C73" s="2141"/>
      <c r="D73" s="2141"/>
      <c r="E73" s="2144"/>
      <c r="F73" s="2145"/>
      <c r="G73" s="1760"/>
      <c r="H73" s="1760"/>
      <c r="I73" s="1761"/>
    </row>
    <row r="74" spans="1:9" ht="15">
      <c r="A74" s="2140"/>
      <c r="B74" s="2141"/>
      <c r="C74" s="2141"/>
      <c r="D74" s="2141"/>
      <c r="E74" s="2144"/>
      <c r="F74" s="2145"/>
      <c r="G74" s="1760"/>
      <c r="H74" s="1760"/>
      <c r="I74" s="1761"/>
    </row>
    <row r="75" spans="1:9" ht="15">
      <c r="A75" s="2140"/>
      <c r="B75" s="2141"/>
      <c r="C75" s="2141"/>
      <c r="D75" s="2141"/>
      <c r="E75" s="2144"/>
      <c r="F75" s="2145"/>
      <c r="G75" s="1760"/>
      <c r="H75" s="1760"/>
      <c r="I75" s="1761"/>
    </row>
    <row r="76" spans="1:9" ht="15">
      <c r="A76" s="2140"/>
      <c r="B76" s="2141"/>
      <c r="C76" s="2141"/>
      <c r="D76" s="2141"/>
      <c r="E76" s="2144"/>
      <c r="F76" s="2145"/>
      <c r="G76" s="1760"/>
      <c r="H76" s="1760"/>
      <c r="I76" s="1761"/>
    </row>
    <row r="77" spans="1:9" ht="15">
      <c r="A77" s="2140"/>
      <c r="B77" s="2141"/>
      <c r="C77" s="2141"/>
      <c r="D77" s="2141"/>
      <c r="E77" s="2144"/>
      <c r="F77" s="2145"/>
      <c r="G77" s="1760"/>
      <c r="H77" s="1760"/>
      <c r="I77" s="1761"/>
    </row>
    <row r="78" spans="1:9" ht="15">
      <c r="A78" s="2140"/>
      <c r="B78" s="2141"/>
      <c r="C78" s="2141"/>
      <c r="D78" s="2141"/>
      <c r="E78" s="2144"/>
      <c r="F78" s="2145"/>
      <c r="G78" s="1760"/>
      <c r="H78" s="1760"/>
      <c r="I78" s="1761"/>
    </row>
    <row r="79" spans="1:9" ht="15">
      <c r="A79" s="2142" t="s">
        <v>1000</v>
      </c>
      <c r="B79" s="2143"/>
      <c r="C79" s="2143"/>
      <c r="D79" s="2143"/>
      <c r="E79" s="2144"/>
      <c r="F79" s="2145"/>
      <c r="G79" s="1760"/>
      <c r="H79" s="1760"/>
      <c r="I79" s="1761"/>
    </row>
    <row r="80" spans="1:9" ht="15">
      <c r="A80" s="2140"/>
      <c r="B80" s="2141"/>
      <c r="C80" s="2141"/>
      <c r="D80" s="2141"/>
      <c r="E80" s="2144"/>
      <c r="F80" s="2145"/>
      <c r="G80" s="1762"/>
      <c r="H80" s="1762"/>
      <c r="I80" s="1763"/>
    </row>
    <row r="81" spans="1:9" ht="15">
      <c r="A81" s="2140"/>
      <c r="B81" s="2141"/>
      <c r="C81" s="2141"/>
      <c r="D81" s="2141"/>
      <c r="E81" s="2144"/>
      <c r="F81" s="2145"/>
      <c r="G81" s="1762"/>
      <c r="H81" s="1762"/>
      <c r="I81" s="1763"/>
    </row>
    <row r="82" spans="1:9" ht="15.75" thickBot="1">
      <c r="A82" s="2137"/>
      <c r="B82" s="2138"/>
      <c r="C82" s="2138"/>
      <c r="D82" s="2138"/>
      <c r="E82" s="2146"/>
      <c r="F82" s="2147"/>
      <c r="G82" s="1327"/>
      <c r="H82" s="1328" t="s">
        <v>1531</v>
      </c>
      <c r="I82" s="1329"/>
    </row>
    <row r="83" spans="1:9" ht="15.75" thickTop="1">
      <c r="A83" s="731"/>
      <c r="B83" s="731"/>
      <c r="C83" s="731"/>
      <c r="D83" s="731"/>
      <c r="E83" s="340"/>
      <c r="F83" s="340"/>
      <c r="G83" s="731"/>
      <c r="H83" s="833"/>
      <c r="I83" s="340"/>
    </row>
    <row r="84" spans="1:9" ht="15">
      <c r="A84" s="731"/>
      <c r="B84" s="731"/>
      <c r="C84" s="731"/>
      <c r="D84" s="731"/>
      <c r="E84" s="340"/>
      <c r="F84" s="340"/>
      <c r="G84" s="731"/>
      <c r="H84" s="833"/>
      <c r="I84" s="340"/>
    </row>
    <row r="85" spans="1:9" ht="12.75">
      <c r="A85" s="21"/>
      <c r="B85" s="21"/>
      <c r="C85" s="21"/>
      <c r="D85" s="21"/>
      <c r="E85" s="21"/>
      <c r="F85" s="21"/>
      <c r="G85" s="21"/>
      <c r="H85" s="834"/>
      <c r="I85" s="21"/>
    </row>
    <row r="86" spans="1:9" ht="31.5" customHeight="1">
      <c r="A86" s="2139" t="s">
        <v>1001</v>
      </c>
      <c r="B86" s="2139"/>
      <c r="C86" s="2139"/>
      <c r="D86" s="2139"/>
      <c r="E86" s="2139"/>
      <c r="F86" s="2139"/>
      <c r="G86" s="2139"/>
      <c r="H86" s="2139"/>
      <c r="I86" s="2139"/>
    </row>
    <row r="87" spans="1:9" ht="15">
      <c r="A87" s="747"/>
      <c r="B87" s="747"/>
      <c r="C87" s="747"/>
      <c r="D87" s="747"/>
      <c r="E87" s="747"/>
      <c r="F87" s="747"/>
      <c r="G87" s="747"/>
      <c r="H87" s="747"/>
      <c r="I87" s="747"/>
    </row>
    <row r="88" spans="1:9" ht="15">
      <c r="A88" s="747"/>
      <c r="B88" s="747"/>
      <c r="C88" s="747"/>
      <c r="D88" s="747"/>
      <c r="E88" s="747"/>
      <c r="F88" s="747"/>
      <c r="G88" s="747"/>
      <c r="H88" s="747"/>
      <c r="I88" s="747"/>
    </row>
    <row r="89" spans="1:9" ht="15">
      <c r="A89" s="747"/>
      <c r="B89" s="747"/>
      <c r="C89" s="747"/>
      <c r="D89" s="747"/>
      <c r="E89" s="747"/>
      <c r="F89" s="747"/>
      <c r="G89" s="747"/>
      <c r="H89" s="747"/>
      <c r="I89" s="747"/>
    </row>
    <row r="90" spans="1:9" ht="15">
      <c r="A90" s="747"/>
      <c r="B90" s="747"/>
      <c r="C90" s="747"/>
      <c r="D90" s="747"/>
      <c r="E90" s="747"/>
      <c r="F90" s="747"/>
      <c r="G90" s="747"/>
      <c r="H90" s="747"/>
      <c r="I90" s="747"/>
    </row>
    <row r="91" spans="1:9" ht="15">
      <c r="A91" s="747"/>
      <c r="B91" s="747"/>
      <c r="C91" s="747"/>
      <c r="D91" s="747"/>
      <c r="E91" s="747"/>
      <c r="F91" s="747"/>
      <c r="G91" s="747"/>
      <c r="H91" s="747"/>
      <c r="I91" s="747"/>
    </row>
    <row r="92" spans="1:9" ht="15">
      <c r="A92" s="747"/>
      <c r="B92" s="747"/>
      <c r="C92" s="747"/>
      <c r="D92" s="747"/>
      <c r="E92" s="747"/>
      <c r="F92" s="747"/>
      <c r="G92" s="747"/>
      <c r="H92" s="747"/>
      <c r="I92" s="747"/>
    </row>
    <row r="93" spans="1:9" ht="15">
      <c r="A93" s="747"/>
      <c r="B93" s="747"/>
      <c r="C93" s="747"/>
      <c r="D93" s="747"/>
      <c r="E93" s="747"/>
      <c r="F93" s="747"/>
      <c r="G93" s="747"/>
      <c r="H93" s="747"/>
      <c r="I93" s="747"/>
    </row>
    <row r="94" spans="1:9" ht="15">
      <c r="A94" s="747"/>
      <c r="B94" s="747"/>
      <c r="C94" s="747"/>
      <c r="D94" s="747"/>
      <c r="E94" s="747"/>
      <c r="F94" s="747"/>
      <c r="G94" s="747"/>
      <c r="H94" s="747"/>
      <c r="I94" s="747"/>
    </row>
    <row r="95" spans="1:9" ht="15">
      <c r="A95" s="747"/>
      <c r="B95" s="747"/>
      <c r="C95" s="747"/>
      <c r="D95" s="747"/>
      <c r="E95" s="747"/>
      <c r="F95" s="747"/>
      <c r="G95" s="747"/>
      <c r="H95" s="747"/>
      <c r="I95" s="747"/>
    </row>
    <row r="96" spans="1:9" ht="15">
      <c r="A96" s="747"/>
      <c r="B96" s="747"/>
      <c r="C96" s="747"/>
      <c r="D96" s="747"/>
      <c r="E96" s="747"/>
      <c r="F96" s="747"/>
      <c r="G96" s="747"/>
      <c r="H96" s="747"/>
      <c r="I96" s="747"/>
    </row>
    <row r="97" spans="1:9" ht="15">
      <c r="A97" s="747"/>
      <c r="B97" s="747"/>
      <c r="C97" s="747"/>
      <c r="D97" s="747"/>
      <c r="E97" s="747"/>
      <c r="F97" s="747"/>
      <c r="G97" s="747"/>
      <c r="H97" s="747"/>
      <c r="I97" s="747"/>
    </row>
    <row r="98" spans="1:9" ht="15">
      <c r="A98" s="747"/>
      <c r="B98" s="747"/>
      <c r="C98" s="747"/>
      <c r="D98" s="747"/>
      <c r="E98" s="747"/>
      <c r="F98" s="747"/>
      <c r="G98" s="747"/>
      <c r="H98" s="747"/>
      <c r="I98" s="747"/>
    </row>
    <row r="99" spans="1:9" ht="15">
      <c r="A99" s="340"/>
      <c r="B99" s="340"/>
      <c r="C99" s="340"/>
      <c r="D99" s="828"/>
      <c r="E99" s="340"/>
      <c r="F99" s="731"/>
      <c r="G99" s="340"/>
      <c r="H99" s="829"/>
      <c r="I99" s="340"/>
    </row>
    <row r="100" spans="1:9" ht="12.75">
      <c r="A100" s="334" t="s">
        <v>1176</v>
      </c>
      <c r="B100" s="85"/>
      <c r="C100" s="85"/>
      <c r="D100" s="348"/>
      <c r="E100" s="348"/>
      <c r="F100" s="348"/>
      <c r="G100" s="2060" t="s">
        <v>1150</v>
      </c>
      <c r="H100" s="2060"/>
      <c r="I100" s="2060"/>
    </row>
    <row r="101" spans="1:9" ht="12.75">
      <c r="A101" s="342" t="s">
        <v>322</v>
      </c>
      <c r="B101" s="83"/>
      <c r="C101" s="83"/>
      <c r="D101" s="139"/>
      <c r="E101" s="349"/>
      <c r="F101" s="139"/>
      <c r="G101" s="2059" t="s">
        <v>323</v>
      </c>
      <c r="H101" s="2059"/>
      <c r="I101" s="2059"/>
    </row>
  </sheetData>
  <mergeCells count="45">
    <mergeCell ref="E80:F80"/>
    <mergeCell ref="E74:F74"/>
    <mergeCell ref="E75:F75"/>
    <mergeCell ref="E76:F76"/>
    <mergeCell ref="E77:F77"/>
    <mergeCell ref="E70:F70"/>
    <mergeCell ref="E71:F71"/>
    <mergeCell ref="E72:F72"/>
    <mergeCell ref="E73:F73"/>
    <mergeCell ref="G49:I49"/>
    <mergeCell ref="G50:I50"/>
    <mergeCell ref="E67:F67"/>
    <mergeCell ref="E69:F69"/>
    <mergeCell ref="F61:I61"/>
    <mergeCell ref="F63:I63"/>
    <mergeCell ref="H5:I5"/>
    <mergeCell ref="E13:F13"/>
    <mergeCell ref="E15:F15"/>
    <mergeCell ref="G15:I15"/>
    <mergeCell ref="F11:I11"/>
    <mergeCell ref="F9:I9"/>
    <mergeCell ref="G100:I100"/>
    <mergeCell ref="G101:I101"/>
    <mergeCell ref="A67:D67"/>
    <mergeCell ref="A68:D68"/>
    <mergeCell ref="E68:F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82:D82"/>
    <mergeCell ref="A86:I86"/>
    <mergeCell ref="A78:D78"/>
    <mergeCell ref="A79:D79"/>
    <mergeCell ref="A80:D80"/>
    <mergeCell ref="A81:D81"/>
    <mergeCell ref="E81:F81"/>
    <mergeCell ref="E82:F82"/>
    <mergeCell ref="E78:F78"/>
    <mergeCell ref="E79:F79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IND_JCP</cp:lastModifiedBy>
  <cp:lastPrinted>2006-10-12T07:30:15Z</cp:lastPrinted>
  <dcterms:created xsi:type="dcterms:W3CDTF">2004-02-03T15:00:13Z</dcterms:created>
  <dcterms:modified xsi:type="dcterms:W3CDTF">2006-11-22T06:02:39Z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